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Octubre" sheetId="3" r:id="rId1"/>
    <sheet name="Noviembre" sheetId="2" r:id="rId2"/>
    <sheet name="Diciembre" sheetId="1" r:id="rId3"/>
  </sheets>
  <externalReferences>
    <externalReference r:id="rId4"/>
  </externalReferences>
  <definedNames>
    <definedName name="_xlnm.Print_Area" localSheetId="2">Diciembre!$A$1:$I$50</definedName>
    <definedName name="_xlnm.Print_Area" localSheetId="1">Noviembre!$A$1:$I$50</definedName>
    <definedName name="_xlnm.Print_Area" localSheetId="0">Octubre!$A$1:$I$50</definedName>
  </definedNames>
  <calcPr calcId="145621"/>
</workbook>
</file>

<file path=xl/calcChain.xml><?xml version="1.0" encoding="utf-8"?>
<calcChain xmlns="http://schemas.openxmlformats.org/spreadsheetml/2006/main">
  <c r="D47" i="3"/>
  <c r="I46"/>
  <c r="D41"/>
  <c r="C41"/>
  <c r="I29"/>
  <c r="I23"/>
  <c r="I31" s="1"/>
  <c r="I49" s="1"/>
  <c r="I18"/>
  <c r="D26"/>
  <c r="D49" l="1"/>
  <c r="K49" s="1"/>
  <c r="D47" i="2" l="1"/>
  <c r="I46"/>
  <c r="D41"/>
  <c r="C41"/>
  <c r="I29"/>
  <c r="I23"/>
  <c r="I31" s="1"/>
  <c r="I49" s="1"/>
  <c r="D26"/>
  <c r="D49" l="1"/>
  <c r="K49" s="1"/>
  <c r="D47" i="1" l="1"/>
  <c r="I46"/>
  <c r="D41"/>
  <c r="C41"/>
  <c r="I29"/>
  <c r="I14"/>
  <c r="D26"/>
  <c r="I13"/>
  <c r="I23" s="1"/>
  <c r="I31" s="1"/>
  <c r="I49" s="1"/>
  <c r="D49" l="1"/>
  <c r="K49" s="1"/>
</calcChain>
</file>

<file path=xl/sharedStrings.xml><?xml version="1.0" encoding="utf-8"?>
<sst xmlns="http://schemas.openxmlformats.org/spreadsheetml/2006/main" count="192" uniqueCount="64">
  <si>
    <t>UNIVERSIDAD AUTONOMA DE CHIHUAHUA</t>
  </si>
  <si>
    <t>BALANCE GENERAL CONSOLIDADO AL 31 DE DICIEMBRE DE 2012</t>
  </si>
  <si>
    <t>CUENTA</t>
  </si>
  <si>
    <t>ACTIVO</t>
  </si>
  <si>
    <t>PASIVO Y PATRIMONIO</t>
  </si>
  <si>
    <t>A C T I V O</t>
  </si>
  <si>
    <t>P A S I V O</t>
  </si>
  <si>
    <t xml:space="preserve">     ACTIVO CIRCULANTE</t>
  </si>
  <si>
    <t xml:space="preserve">    PASIVO A CORTO PLAZO</t>
  </si>
  <si>
    <t>FONDOS FIJOS</t>
  </si>
  <si>
    <t>PROVEEDORES</t>
  </si>
  <si>
    <t>FONDO FIJO MONEDA EXT.</t>
  </si>
  <si>
    <t>ACREEDORES</t>
  </si>
  <si>
    <t>BANCOS MONEDA NACIONAL</t>
  </si>
  <si>
    <t>SUELDOS POR PAGAR</t>
  </si>
  <si>
    <t>BANCOS MONEDA EXTRANJERA</t>
  </si>
  <si>
    <t>CUENTA LIQUIDADORA ACREEDORA</t>
  </si>
  <si>
    <t>INVERSIONES BANCARIAS</t>
  </si>
  <si>
    <t>IMPTOS. Y DCHOS. POR PAGAR</t>
  </si>
  <si>
    <t>ADEUDO ALUMNOS</t>
  </si>
  <si>
    <t>CUOTAS Y RET. POR PAGAR</t>
  </si>
  <si>
    <t>ADEUDO FUNC. EMP. Y MAESTROS</t>
  </si>
  <si>
    <t>FONDOS EN CUSTODIA</t>
  </si>
  <si>
    <t>DEUDORES DIVERSOS</t>
  </si>
  <si>
    <t>PRESTAMOS DE INST. DE CREDITO</t>
  </si>
  <si>
    <t>PRESTAMO ENTRE FONDOS</t>
  </si>
  <si>
    <t>CTAS. POR PAGAR ENTRE FONDOS</t>
  </si>
  <si>
    <t>CUENTA LIQUIDADORA DEUDORA</t>
  </si>
  <si>
    <t>ALMACEN</t>
  </si>
  <si>
    <t xml:space="preserve">     TOTAL PASIVO A CORTO PLAZO</t>
  </si>
  <si>
    <t>ANTICIPOS</t>
  </si>
  <si>
    <t>TOTAL ACTIVO CIRCULANTE</t>
  </si>
  <si>
    <t xml:space="preserve">     PASIVO A LARGO PLAZO</t>
  </si>
  <si>
    <t xml:space="preserve">     ACTIVO NO CIRCULANTE</t>
  </si>
  <si>
    <t xml:space="preserve">     FIJO</t>
  </si>
  <si>
    <t>OBRAS DE ARTE</t>
  </si>
  <si>
    <t xml:space="preserve">     TOTAL PASIVO A LARGO PLAZO</t>
  </si>
  <si>
    <t>ACERVO BIBLIOGRAFICO</t>
  </si>
  <si>
    <t>TERRENOS Y PREDIOS</t>
  </si>
  <si>
    <t xml:space="preserve">     T O T A L  P A S I V O</t>
  </si>
  <si>
    <t>EDIFICIOS, CONST. E INST.</t>
  </si>
  <si>
    <t>CONSTRUCCIONES EN PROCESO</t>
  </si>
  <si>
    <t>MAQUINARIA</t>
  </si>
  <si>
    <t>MOBILIARIO Y EQUIPO</t>
  </si>
  <si>
    <t>MOBILIARIO Y EQUIPO ACADEMICO</t>
  </si>
  <si>
    <t>EQUIPO DE TRANSPORTE</t>
  </si>
  <si>
    <t>EQUIPO DE COMPUTO</t>
  </si>
  <si>
    <t>P A T R I M O N I O</t>
  </si>
  <si>
    <t>PIE DE CRIA</t>
  </si>
  <si>
    <t>OTRAS INVERSIONES</t>
  </si>
  <si>
    <t>TOTAL ACTIVO FIJO</t>
  </si>
  <si>
    <t>PATRIMONIO</t>
  </si>
  <si>
    <t xml:space="preserve">     DIFERIDO</t>
  </si>
  <si>
    <t>REMANENTE DE EJ. ANTERIORES</t>
  </si>
  <si>
    <t>DEPOSITOS EN GARANTIA</t>
  </si>
  <si>
    <t>REMANENTE DEL EJERCICIO</t>
  </si>
  <si>
    <t>PAGOS ANTICIPADOS</t>
  </si>
  <si>
    <t>SUBSIDIO AL EMPLEO</t>
  </si>
  <si>
    <t xml:space="preserve">     T O T A L   P A T R I M O N I O</t>
  </si>
  <si>
    <t>TOTAL ACTIVO DIFERIDO</t>
  </si>
  <si>
    <t>TOTAL ACTIVO</t>
  </si>
  <si>
    <t>TOTAL PASIVO MAS PATRIMONIO</t>
  </si>
  <si>
    <t>BALANCE GENERAL CONSOLIDADO AL 30 DE NOVIEMBRE DE 2012</t>
  </si>
  <si>
    <t>BALANCE GENERAL CONSOLIDADO AL 31 DE OCTUBRE DE 2012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</si>
</sst>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&quot;N$&quot;* #,##0.00_);_(&quot;N$&quot;* \(#,##0.00\);_(&quot;N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&quot;N$&quot;* #,##0_);_(&quot;N$&quot;* \(#,##0\);_(&quot;N$&quot;* &quot;-&quot;_);_(@_)"/>
    <numFmt numFmtId="169" formatCode="&quot;$&quot;#,##0_);\(&quot;$&quot;#,##0\)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b/>
      <u val="doubleAccounting"/>
      <sz val="8"/>
      <name val="Arial"/>
      <family val="2"/>
    </font>
    <font>
      <b/>
      <u val="doubleAccounting"/>
      <sz val="8"/>
      <color indexed="9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8"/>
      <color indexed="1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 val="double"/>
      <sz val="8"/>
      <name val="Arial"/>
      <family val="2"/>
    </font>
    <font>
      <sz val="8"/>
      <color theme="0" tint="-4.9989318521683403E-2"/>
      <name val="Arial"/>
      <family val="2"/>
    </font>
    <font>
      <sz val="9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7" fillId="2" borderId="1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10" fillId="0" borderId="0" xfId="0" applyFont="1"/>
    <xf numFmtId="3" fontId="9" fillId="0" borderId="0" xfId="0" applyNumberFormat="1" applyFont="1"/>
    <xf numFmtId="0" fontId="11" fillId="0" borderId="0" xfId="0" applyFont="1" applyBorder="1"/>
    <xf numFmtId="0" fontId="10" fillId="0" borderId="0" xfId="0" applyFont="1" applyBorder="1"/>
    <xf numFmtId="165" fontId="9" fillId="0" borderId="0" xfId="2" applyNumberFormat="1" applyFont="1"/>
    <xf numFmtId="3" fontId="9" fillId="0" borderId="0" xfId="1" applyNumberFormat="1" applyFont="1"/>
    <xf numFmtId="167" fontId="9" fillId="0" borderId="0" xfId="1" applyNumberFormat="1" applyFont="1"/>
    <xf numFmtId="167" fontId="9" fillId="0" borderId="4" xfId="1" applyNumberFormat="1" applyFont="1" applyBorder="1"/>
    <xf numFmtId="165" fontId="12" fillId="0" borderId="0" xfId="3" applyNumberFormat="1" applyFont="1" applyBorder="1"/>
    <xf numFmtId="3" fontId="9" fillId="0" borderId="0" xfId="1" applyNumberFormat="1" applyFont="1" applyBorder="1"/>
    <xf numFmtId="3" fontId="9" fillId="0" borderId="4" xfId="1" applyNumberFormat="1" applyFont="1" applyBorder="1"/>
    <xf numFmtId="165" fontId="13" fillId="0" borderId="0" xfId="3" applyNumberFormat="1" applyFont="1" applyBorder="1"/>
    <xf numFmtId="3" fontId="14" fillId="0" borderId="0" xfId="0" applyNumberFormat="1" applyFont="1"/>
    <xf numFmtId="0" fontId="15" fillId="0" borderId="0" xfId="0" applyFont="1" applyBorder="1"/>
    <xf numFmtId="165" fontId="9" fillId="0" borderId="4" xfId="2" applyNumberFormat="1" applyFont="1" applyBorder="1"/>
    <xf numFmtId="165" fontId="9" fillId="0" borderId="0" xfId="3" applyNumberFormat="1" applyFont="1"/>
    <xf numFmtId="165" fontId="14" fillId="0" borderId="0" xfId="0" applyNumberFormat="1" applyFont="1"/>
    <xf numFmtId="49" fontId="9" fillId="0" borderId="0" xfId="0" applyNumberFormat="1" applyFont="1"/>
    <xf numFmtId="49" fontId="16" fillId="0" borderId="0" xfId="1" applyNumberFormat="1" applyFont="1"/>
    <xf numFmtId="165" fontId="17" fillId="0" borderId="0" xfId="0" applyNumberFormat="1" applyFont="1"/>
    <xf numFmtId="49" fontId="16" fillId="0" borderId="0" xfId="0" applyNumberFormat="1" applyFont="1"/>
    <xf numFmtId="167" fontId="14" fillId="0" borderId="0" xfId="1" applyNumberFormat="1" applyFont="1"/>
    <xf numFmtId="0" fontId="15" fillId="0" borderId="0" xfId="0" applyFont="1"/>
    <xf numFmtId="0" fontId="14" fillId="0" borderId="0" xfId="0" applyFont="1"/>
    <xf numFmtId="0" fontId="18" fillId="0" borderId="0" xfId="0" applyFont="1"/>
    <xf numFmtId="169" fontId="19" fillId="0" borderId="0" xfId="1" applyNumberFormat="1" applyFont="1"/>
    <xf numFmtId="165" fontId="20" fillId="0" borderId="0" xfId="0" applyNumberFormat="1" applyFont="1"/>
    <xf numFmtId="0" fontId="2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Alignment="1">
      <alignment horizontal="left"/>
    </xf>
    <xf numFmtId="0" fontId="6" fillId="0" borderId="0" xfId="0" applyFont="1" applyFill="1"/>
    <xf numFmtId="165" fontId="22" fillId="0" borderId="0" xfId="0" applyNumberFormat="1" applyFont="1"/>
  </cellXfs>
  <cellStyles count="15">
    <cellStyle name="Millares" xfId="1" builtinId="3"/>
    <cellStyle name="Millares 2" xfId="4"/>
    <cellStyle name="Millares 3" xfId="5"/>
    <cellStyle name="Millares 4" xfId="6"/>
    <cellStyle name="Millares 5" xfId="7"/>
    <cellStyle name="Moneda" xfId="2" builtinId="4"/>
    <cellStyle name="Moneda [0]" xfId="3" builtinId="7"/>
    <cellStyle name="Normal" xfId="0" builtinId="0"/>
    <cellStyle name="Normal 2" xfId="8"/>
    <cellStyle name="Normal 2 2" xfId="9"/>
    <cellStyle name="Normal 3" xfId="10"/>
    <cellStyle name="Normal 4" xfId="11"/>
    <cellStyle name="Normal 5" xfId="12"/>
    <cellStyle name="Normal 6" xfId="13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85050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85050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0</xdr:row>
      <xdr:rowOff>14653</xdr:rowOff>
    </xdr:from>
    <xdr:to>
      <xdr:col>0</xdr:col>
      <xdr:colOff>527537</xdr:colOff>
      <xdr:row>3</xdr:row>
      <xdr:rowOff>85050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80" y="14653"/>
          <a:ext cx="505557" cy="603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Documents/CUADROS/2012/DICIEMB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tronato final"/>
      <sheetName val="Patronato"/>
      <sheetName val="COMPRES"/>
      <sheetName val="BAL"/>
      <sheetName val="BALCOM"/>
      <sheetName val="rdo"/>
      <sheetName val="RDOACUM"/>
      <sheetName val="mesvsmes"/>
      <sheetName val="IYE"/>
      <sheetName val="CAJA"/>
      <sheetName val="CUSTODIA"/>
      <sheetName val="balan"/>
      <sheetName val="GRAFICO"/>
      <sheetName val="COMPARATIVO GLOBAL"/>
      <sheetName val="Bajas ENERO"/>
      <sheetName val="GTOS ABRIL"/>
      <sheetName val="Balance General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G11">
            <v>8025860.9199999999</v>
          </cell>
        </row>
        <row r="12">
          <cell r="G12">
            <v>38064967.560000002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58"/>
  <sheetViews>
    <sheetView tabSelected="1" zoomScale="130" workbookViewId="0">
      <selection activeCell="D9" sqref="D8:D9"/>
    </sheetView>
  </sheetViews>
  <sheetFormatPr baseColWidth="10" defaultRowHeight="12.75"/>
  <cols>
    <col min="1" max="1" width="8.28515625" style="5" customWidth="1"/>
    <col min="2" max="2" width="22.42578125" style="5" customWidth="1"/>
    <col min="3" max="3" width="10.28515625" style="5" customWidth="1"/>
    <col min="4" max="4" width="14.85546875" style="5" customWidth="1"/>
    <col min="5" max="5" width="5.140625" style="5" customWidth="1"/>
    <col min="6" max="6" width="11.42578125" style="5"/>
    <col min="7" max="7" width="16.85546875" style="5" customWidth="1"/>
    <col min="8" max="8" width="11.42578125" style="5"/>
    <col min="9" max="9" width="19" style="5" customWidth="1"/>
    <col min="10" max="10" width="2.7109375" style="5" hidden="1" customWidth="1"/>
    <col min="11" max="13" width="11.42578125" style="5"/>
  </cols>
  <sheetData>
    <row r="2" spans="1:21" s="3" customFormat="1" ht="16.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21" ht="12.75" customHeight="1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</row>
    <row r="4" spans="1:21" ht="12.75" customHeight="1" thickBot="1">
      <c r="K4" s="6"/>
      <c r="L4" s="6"/>
      <c r="M4" s="6"/>
      <c r="N4" s="7"/>
      <c r="O4" s="7"/>
      <c r="P4" s="7"/>
      <c r="Q4" s="7"/>
      <c r="R4" s="7"/>
      <c r="S4" s="7"/>
      <c r="T4" s="7"/>
      <c r="U4" s="7"/>
    </row>
    <row r="5" spans="1:21" ht="12.75" customHeight="1" thickBot="1">
      <c r="A5" s="8" t="s">
        <v>2</v>
      </c>
      <c r="B5" s="9"/>
      <c r="C5" s="9"/>
      <c r="D5" s="10" t="s">
        <v>3</v>
      </c>
      <c r="E5" s="11"/>
      <c r="F5" s="9"/>
      <c r="G5" s="9" t="s">
        <v>2</v>
      </c>
      <c r="H5" s="9"/>
      <c r="I5" s="12" t="s">
        <v>4</v>
      </c>
      <c r="J5" s="13"/>
      <c r="K5" s="6"/>
      <c r="L5" s="6"/>
      <c r="M5" s="6"/>
      <c r="N5" s="7"/>
      <c r="O5" s="7"/>
      <c r="P5" s="7"/>
      <c r="Q5" s="7"/>
      <c r="R5" s="7"/>
      <c r="S5" s="7"/>
      <c r="T5" s="7"/>
      <c r="U5" s="7"/>
    </row>
    <row r="6" spans="1:21" ht="12.75" customHeight="1" thickBot="1">
      <c r="A6" s="14"/>
      <c r="B6" s="14"/>
      <c r="C6" s="14"/>
      <c r="D6" s="15"/>
      <c r="E6" s="15"/>
      <c r="F6" s="14"/>
      <c r="G6" s="14"/>
      <c r="H6" s="14"/>
      <c r="I6" s="15"/>
      <c r="J6" s="16"/>
      <c r="K6" s="6"/>
      <c r="L6" s="6"/>
      <c r="M6" s="6"/>
      <c r="N6" s="7"/>
      <c r="O6" s="7"/>
      <c r="P6" s="7"/>
      <c r="Q6" s="7"/>
      <c r="R6" s="7"/>
      <c r="S6" s="7"/>
      <c r="T6" s="7"/>
      <c r="U6" s="7"/>
    </row>
    <row r="7" spans="1:21" ht="12.75" customHeight="1">
      <c r="A7" s="17"/>
      <c r="B7" s="17"/>
      <c r="C7" s="17"/>
      <c r="D7" s="18"/>
      <c r="E7" s="18"/>
      <c r="F7" s="17"/>
      <c r="G7" s="17"/>
      <c r="H7" s="17"/>
      <c r="K7" s="6"/>
      <c r="L7" s="6"/>
      <c r="M7" s="6"/>
      <c r="N7" s="7"/>
      <c r="O7" s="7"/>
      <c r="P7" s="7"/>
      <c r="Q7" s="7"/>
      <c r="R7" s="7"/>
      <c r="S7" s="7"/>
      <c r="T7" s="7"/>
      <c r="U7" s="7"/>
    </row>
    <row r="8" spans="1:21" s="21" customFormat="1" ht="12.75" customHeight="1">
      <c r="A8" s="19"/>
      <c r="B8" s="19"/>
      <c r="C8" s="19"/>
      <c r="D8" s="20"/>
      <c r="E8" s="20"/>
      <c r="F8" s="19"/>
      <c r="G8" s="19"/>
      <c r="H8" s="19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21" customFormat="1" ht="12.75" customHeight="1">
      <c r="A9" s="23" t="s">
        <v>5</v>
      </c>
      <c r="D9" s="24"/>
      <c r="E9" s="24"/>
      <c r="F9" s="23" t="s">
        <v>6</v>
      </c>
    </row>
    <row r="10" spans="1:21" s="21" customFormat="1" ht="12.75" customHeight="1">
      <c r="D10" s="24"/>
      <c r="E10" s="24"/>
    </row>
    <row r="11" spans="1:21" s="21" customFormat="1" ht="12.75" customHeight="1">
      <c r="A11" s="25" t="s">
        <v>7</v>
      </c>
      <c r="D11" s="24"/>
      <c r="E11" s="24"/>
      <c r="F11" s="25" t="s">
        <v>8</v>
      </c>
      <c r="G11" s="26"/>
      <c r="H11" s="26"/>
    </row>
    <row r="12" spans="1:21" s="21" customFormat="1" ht="12.75" customHeight="1">
      <c r="D12" s="24"/>
      <c r="E12" s="24"/>
    </row>
    <row r="13" spans="1:21" s="21" customFormat="1" ht="12.75" customHeight="1">
      <c r="A13" s="21" t="s">
        <v>9</v>
      </c>
      <c r="D13" s="27">
        <v>413578.93</v>
      </c>
      <c r="E13" s="27"/>
      <c r="F13" s="21" t="s">
        <v>10</v>
      </c>
      <c r="I13" s="27">
        <v>19936879.260000002</v>
      </c>
    </row>
    <row r="14" spans="1:21" s="21" customFormat="1" ht="12.75" customHeight="1">
      <c r="A14" s="21" t="s">
        <v>11</v>
      </c>
      <c r="D14" s="28">
        <v>0</v>
      </c>
      <c r="E14" s="28"/>
      <c r="F14" s="21" t="s">
        <v>12</v>
      </c>
      <c r="I14" s="29">
        <v>26727990.969999999</v>
      </c>
    </row>
    <row r="15" spans="1:21" s="21" customFormat="1" ht="12.75" customHeight="1">
      <c r="A15" s="21" t="s">
        <v>13</v>
      </c>
      <c r="D15" s="28">
        <v>59982116.810000002</v>
      </c>
      <c r="E15" s="28"/>
      <c r="F15" s="21" t="s">
        <v>14</v>
      </c>
      <c r="I15" s="29">
        <v>2292815.39</v>
      </c>
    </row>
    <row r="16" spans="1:21" s="21" customFormat="1" ht="12.75" customHeight="1">
      <c r="A16" s="21" t="s">
        <v>15</v>
      </c>
      <c r="D16" s="28">
        <v>264791.57999999996</v>
      </c>
      <c r="E16" s="28"/>
      <c r="F16" s="21" t="s">
        <v>16</v>
      </c>
      <c r="I16" s="29">
        <v>609561.81999999995</v>
      </c>
    </row>
    <row r="17" spans="1:9" s="21" customFormat="1" ht="12.75" customHeight="1">
      <c r="A17" s="21" t="s">
        <v>17</v>
      </c>
      <c r="D17" s="28">
        <v>267766057.72</v>
      </c>
      <c r="E17" s="28"/>
      <c r="F17" s="21" t="s">
        <v>18</v>
      </c>
      <c r="I17" s="29">
        <v>5898189.2300000004</v>
      </c>
    </row>
    <row r="18" spans="1:9" s="21" customFormat="1" ht="12.75" customHeight="1">
      <c r="A18" s="21" t="s">
        <v>19</v>
      </c>
      <c r="D18" s="28">
        <v>9463118.7799999993</v>
      </c>
      <c r="E18" s="28"/>
      <c r="F18" s="21" t="s">
        <v>20</v>
      </c>
      <c r="I18" s="29">
        <f>4590033.49+0.5</f>
        <v>4590033.99</v>
      </c>
    </row>
    <row r="19" spans="1:9" s="21" customFormat="1" ht="12.75" customHeight="1">
      <c r="A19" s="21" t="s">
        <v>21</v>
      </c>
      <c r="D19" s="28">
        <v>12424220.789999999</v>
      </c>
      <c r="E19" s="28"/>
      <c r="F19" s="21" t="s">
        <v>22</v>
      </c>
      <c r="I19" s="29">
        <v>128643200.72</v>
      </c>
    </row>
    <row r="20" spans="1:9" s="21" customFormat="1" ht="12.75" customHeight="1">
      <c r="A20" s="21" t="s">
        <v>23</v>
      </c>
      <c r="D20" s="28">
        <v>48284829.719999999</v>
      </c>
      <c r="E20" s="28"/>
      <c r="F20" s="21" t="s">
        <v>24</v>
      </c>
      <c r="I20" s="29">
        <v>0.04</v>
      </c>
    </row>
    <row r="21" spans="1:9" s="21" customFormat="1" ht="12.75" customHeight="1">
      <c r="A21" s="21" t="s">
        <v>25</v>
      </c>
      <c r="D21" s="28">
        <v>15265674.09</v>
      </c>
      <c r="E21" s="28"/>
      <c r="F21" s="21" t="s">
        <v>26</v>
      </c>
      <c r="I21" s="30">
        <v>15572429.550000001</v>
      </c>
    </row>
    <row r="22" spans="1:9" s="21" customFormat="1" ht="12.75" customHeight="1">
      <c r="A22" s="21" t="s">
        <v>27</v>
      </c>
      <c r="D22" s="28">
        <v>6329542.8499999996</v>
      </c>
      <c r="E22" s="28"/>
      <c r="I22" s="28"/>
    </row>
    <row r="23" spans="1:9" s="21" customFormat="1" ht="15.75" customHeight="1">
      <c r="A23" s="21" t="s">
        <v>28</v>
      </c>
      <c r="D23" s="28">
        <v>1379151</v>
      </c>
      <c r="E23" s="28"/>
      <c r="F23" s="23" t="s">
        <v>29</v>
      </c>
      <c r="G23" s="23"/>
      <c r="H23" s="23"/>
      <c r="I23" s="31">
        <f>SUM(I13:I22)</f>
        <v>204271100.97</v>
      </c>
    </row>
    <row r="24" spans="1:9" s="21" customFormat="1" ht="12.75" customHeight="1">
      <c r="A24" s="21" t="s">
        <v>30</v>
      </c>
      <c r="D24" s="28">
        <v>1895749.31</v>
      </c>
      <c r="E24" s="32"/>
      <c r="I24" s="24"/>
    </row>
    <row r="25" spans="1:9" s="21" customFormat="1" ht="7.5" customHeight="1">
      <c r="D25" s="33"/>
      <c r="E25" s="34"/>
      <c r="I25" s="24"/>
    </row>
    <row r="26" spans="1:9" s="21" customFormat="1" ht="12.75" customHeight="1">
      <c r="B26" s="23" t="s">
        <v>31</v>
      </c>
      <c r="D26" s="31">
        <f>SUM(D13:D25)+1</f>
        <v>423468832.58000004</v>
      </c>
      <c r="E26" s="35"/>
      <c r="F26" s="25" t="s">
        <v>32</v>
      </c>
      <c r="G26" s="26"/>
      <c r="H26" s="26"/>
      <c r="I26" s="24"/>
    </row>
    <row r="27" spans="1:9" s="21" customFormat="1" ht="12.75" customHeight="1">
      <c r="A27" s="25" t="s">
        <v>33</v>
      </c>
      <c r="C27" s="35"/>
      <c r="E27" s="35"/>
      <c r="F27" s="36" t="s">
        <v>24</v>
      </c>
      <c r="G27" s="36"/>
      <c r="H27" s="36"/>
      <c r="I27" s="37">
        <v>0</v>
      </c>
    </row>
    <row r="28" spans="1:9" s="21" customFormat="1" ht="12.75" customHeight="1">
      <c r="A28" s="25" t="s">
        <v>34</v>
      </c>
      <c r="C28" s="24"/>
      <c r="D28" s="38"/>
      <c r="E28" s="39"/>
      <c r="I28" s="24"/>
    </row>
    <row r="29" spans="1:9" s="21" customFormat="1" ht="12.75" customHeight="1">
      <c r="A29" s="40" t="s">
        <v>35</v>
      </c>
      <c r="B29" s="40"/>
      <c r="C29" s="41"/>
      <c r="D29" s="38">
        <v>8249830.71</v>
      </c>
      <c r="E29" s="42"/>
      <c r="F29" s="23" t="s">
        <v>36</v>
      </c>
      <c r="G29" s="23"/>
      <c r="H29" s="23"/>
      <c r="I29" s="31">
        <f>SUM(I27:I28)</f>
        <v>0</v>
      </c>
    </row>
    <row r="30" spans="1:9" s="21" customFormat="1" ht="12.75" customHeight="1">
      <c r="A30" s="40" t="s">
        <v>37</v>
      </c>
      <c r="B30" s="40"/>
      <c r="C30" s="41"/>
      <c r="D30" s="28">
        <v>6705410.4299999997</v>
      </c>
      <c r="E30" s="42"/>
      <c r="I30" s="28"/>
    </row>
    <row r="31" spans="1:9" s="21" customFormat="1" ht="13.5">
      <c r="A31" s="40" t="s">
        <v>38</v>
      </c>
      <c r="B31" s="40"/>
      <c r="C31" s="41"/>
      <c r="D31" s="28">
        <v>423851761.60000002</v>
      </c>
      <c r="E31" s="42"/>
      <c r="F31" s="23" t="s">
        <v>39</v>
      </c>
      <c r="G31" s="23"/>
      <c r="I31" s="31">
        <f>+I23+I29</f>
        <v>204271100.97</v>
      </c>
    </row>
    <row r="32" spans="1:9" s="21" customFormat="1" ht="12.75" customHeight="1">
      <c r="A32" s="40" t="s">
        <v>40</v>
      </c>
      <c r="B32" s="40"/>
      <c r="C32" s="41"/>
      <c r="D32" s="28">
        <v>1022126777.88</v>
      </c>
      <c r="E32" s="42"/>
      <c r="I32" s="24"/>
    </row>
    <row r="33" spans="1:11" s="21" customFormat="1" ht="12.75" customHeight="1">
      <c r="A33" s="40" t="s">
        <v>41</v>
      </c>
      <c r="B33" s="40"/>
      <c r="C33" s="43"/>
      <c r="D33" s="28">
        <v>540116847.49000001</v>
      </c>
      <c r="E33" s="39"/>
      <c r="I33" s="24"/>
    </row>
    <row r="34" spans="1:11" s="21" customFormat="1" ht="12.75" customHeight="1">
      <c r="A34" s="40" t="s">
        <v>42</v>
      </c>
      <c r="B34" s="40"/>
      <c r="C34" s="41"/>
      <c r="D34" s="28">
        <v>11393781.949999999</v>
      </c>
      <c r="E34" s="39"/>
      <c r="I34" s="24"/>
    </row>
    <row r="35" spans="1:11" s="21" customFormat="1" ht="12.75" customHeight="1">
      <c r="A35" s="40" t="s">
        <v>43</v>
      </c>
      <c r="B35" s="40"/>
      <c r="C35" s="41"/>
      <c r="D35" s="28">
        <v>127910134.05</v>
      </c>
      <c r="E35" s="39"/>
      <c r="I35" s="24"/>
    </row>
    <row r="36" spans="1:11" s="21" customFormat="1" ht="12.75" customHeight="1">
      <c r="A36" s="40" t="s">
        <v>44</v>
      </c>
      <c r="B36" s="40"/>
      <c r="C36" s="41"/>
      <c r="D36" s="28">
        <v>360901630.85000002</v>
      </c>
      <c r="E36" s="39"/>
      <c r="I36" s="24"/>
    </row>
    <row r="37" spans="1:11" s="21" customFormat="1" ht="12.75" customHeight="1">
      <c r="A37" s="40" t="s">
        <v>45</v>
      </c>
      <c r="B37" s="40"/>
      <c r="C37" s="41"/>
      <c r="D37" s="28">
        <v>60701676.479999997</v>
      </c>
      <c r="E37" s="39"/>
      <c r="I37" s="24"/>
    </row>
    <row r="38" spans="1:11" s="21" customFormat="1" ht="12.75" customHeight="1">
      <c r="A38" s="40" t="s">
        <v>46</v>
      </c>
      <c r="B38" s="40"/>
      <c r="C38" s="41"/>
      <c r="D38" s="28">
        <v>159128487.53</v>
      </c>
      <c r="E38" s="39"/>
      <c r="F38" s="25" t="s">
        <v>47</v>
      </c>
      <c r="G38" s="26"/>
      <c r="I38" s="24"/>
    </row>
    <row r="39" spans="1:11" s="21" customFormat="1" ht="12.75" customHeight="1">
      <c r="A39" s="40" t="s">
        <v>48</v>
      </c>
      <c r="B39" s="40"/>
      <c r="C39" s="41"/>
      <c r="D39" s="28">
        <v>5526283.6399999997</v>
      </c>
      <c r="E39" s="39"/>
      <c r="F39" s="26"/>
      <c r="G39" s="26"/>
      <c r="I39" s="24"/>
    </row>
    <row r="40" spans="1:11" s="21" customFormat="1" ht="12.75" customHeight="1">
      <c r="A40" s="40" t="s">
        <v>49</v>
      </c>
      <c r="B40" s="40"/>
      <c r="C40" s="41"/>
      <c r="D40" s="33">
        <v>12919155.75</v>
      </c>
      <c r="E40" s="39"/>
      <c r="F40" s="26"/>
      <c r="G40" s="26"/>
      <c r="I40" s="24"/>
    </row>
    <row r="41" spans="1:11" s="21" customFormat="1" ht="12.75" customHeight="1">
      <c r="B41" s="23" t="s">
        <v>50</v>
      </c>
      <c r="C41" s="44">
        <f>SUM(C29:C39)</f>
        <v>0</v>
      </c>
      <c r="D41" s="31">
        <f>SUM(D29:D40)+1</f>
        <v>2739531779.3600001</v>
      </c>
      <c r="E41" s="35"/>
      <c r="F41" s="21" t="s">
        <v>51</v>
      </c>
      <c r="I41" s="38">
        <v>627980132</v>
      </c>
    </row>
    <row r="42" spans="1:11" s="21" customFormat="1" ht="12.75" customHeight="1">
      <c r="A42" s="25" t="s">
        <v>52</v>
      </c>
      <c r="B42" s="45"/>
      <c r="D42" s="24"/>
      <c r="E42" s="28"/>
      <c r="F42" s="21" t="s">
        <v>53</v>
      </c>
      <c r="I42" s="29">
        <v>1915693374</v>
      </c>
    </row>
    <row r="43" spans="1:11" s="21" customFormat="1" ht="12.75" customHeight="1">
      <c r="A43" s="21" t="s">
        <v>54</v>
      </c>
      <c r="D43" s="28">
        <v>107040.36</v>
      </c>
      <c r="E43" s="28"/>
      <c r="F43" s="21" t="s">
        <v>55</v>
      </c>
      <c r="I43" s="30">
        <v>415613476.16000003</v>
      </c>
    </row>
    <row r="44" spans="1:11" s="21" customFormat="1" ht="12.75" customHeight="1">
      <c r="A44" s="21" t="s">
        <v>56</v>
      </c>
      <c r="D44" s="28">
        <v>70971.06</v>
      </c>
      <c r="E44" s="28"/>
      <c r="I44" s="24"/>
    </row>
    <row r="45" spans="1:11" s="21" customFormat="1" ht="15.75" customHeight="1">
      <c r="A45" s="21" t="s">
        <v>57</v>
      </c>
      <c r="D45" s="28">
        <v>379460</v>
      </c>
      <c r="E45" s="32"/>
      <c r="I45" s="24"/>
    </row>
    <row r="46" spans="1:11" s="21" customFormat="1" ht="12.75" customHeight="1">
      <c r="D46" s="30"/>
      <c r="E46" s="31"/>
      <c r="F46" s="23" t="s">
        <v>58</v>
      </c>
      <c r="G46" s="23"/>
      <c r="H46" s="23"/>
      <c r="I46" s="31">
        <f>SUM(I41:I44)</f>
        <v>2959286982.1599998</v>
      </c>
      <c r="K46" s="46"/>
    </row>
    <row r="47" spans="1:11" s="21" customFormat="1" ht="12.75" customHeight="1">
      <c r="B47" s="23" t="s">
        <v>59</v>
      </c>
      <c r="C47" s="47"/>
      <c r="D47" s="31">
        <f>SUM(D43:D46)</f>
        <v>557471.41999999993</v>
      </c>
      <c r="E47" s="24"/>
      <c r="F47" s="23"/>
      <c r="G47" s="23"/>
      <c r="H47" s="23"/>
      <c r="I47" s="48"/>
      <c r="K47" s="46"/>
    </row>
    <row r="48" spans="1:11" s="21" customFormat="1" ht="12.75" customHeight="1">
      <c r="D48" s="24"/>
      <c r="E48" s="31"/>
      <c r="F48" s="23"/>
      <c r="G48" s="23"/>
      <c r="H48" s="23"/>
      <c r="I48" s="48"/>
      <c r="K48" s="46"/>
    </row>
    <row r="49" spans="1:29" s="21" customFormat="1" ht="12.75" customHeight="1">
      <c r="B49" s="23" t="s">
        <v>60</v>
      </c>
      <c r="C49" s="47"/>
      <c r="D49" s="31">
        <f>SUM(D47+D41+D26)</f>
        <v>3163558083.3600001</v>
      </c>
      <c r="F49" s="23" t="s">
        <v>61</v>
      </c>
      <c r="G49" s="23"/>
      <c r="H49" s="23"/>
      <c r="I49" s="31">
        <f>SUM(I31+I46)</f>
        <v>3163558083.1299996</v>
      </c>
      <c r="K49" s="56">
        <f>+D49-I49</f>
        <v>0.23000049591064453</v>
      </c>
    </row>
    <row r="50" spans="1:29" s="50" customFormat="1" ht="12.75" customHeight="1">
      <c r="A50" s="21"/>
      <c r="B50" s="21"/>
      <c r="C50" s="21"/>
      <c r="D50" s="21"/>
      <c r="F50" s="21"/>
      <c r="G50" s="21"/>
      <c r="H50" s="21"/>
      <c r="I50" s="21"/>
      <c r="J50" s="21"/>
      <c r="K50" s="4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ht="12.75" customHeight="1">
      <c r="A51" s="50"/>
      <c r="B51" s="50"/>
      <c r="C51" s="50"/>
      <c r="D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>
      <c r="A52" s="51"/>
    </row>
    <row r="53" spans="1:29">
      <c r="A53" s="52"/>
      <c r="B53" s="53"/>
    </row>
    <row r="54" spans="1:29">
      <c r="A54" s="54"/>
      <c r="B54" s="53"/>
    </row>
    <row r="55" spans="1:29">
      <c r="A55" s="55"/>
      <c r="B55" s="53"/>
    </row>
    <row r="56" spans="1:29">
      <c r="A56" s="53"/>
      <c r="B56" s="53"/>
    </row>
    <row r="57" spans="1:29">
      <c r="A57" s="55"/>
      <c r="B57" s="53"/>
    </row>
    <row r="58" spans="1:29">
      <c r="A58" s="53"/>
      <c r="B58" s="53"/>
    </row>
  </sheetData>
  <printOptions horizontalCentered="1" verticalCentered="1"/>
  <pageMargins left="0.78740157480314965" right="0.78740157480314965" top="0.78740157480314965" bottom="0.78740157480314965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2:AC60"/>
  <sheetViews>
    <sheetView zoomScale="130" workbookViewId="0">
      <selection activeCell="B63" sqref="B63"/>
    </sheetView>
  </sheetViews>
  <sheetFormatPr baseColWidth="10" defaultRowHeight="12.75"/>
  <cols>
    <col min="1" max="1" width="8.28515625" style="5" customWidth="1"/>
    <col min="2" max="2" width="22.42578125" style="5" customWidth="1"/>
    <col min="3" max="3" width="10.28515625" style="5" customWidth="1"/>
    <col min="4" max="4" width="14.85546875" style="5" customWidth="1"/>
    <col min="5" max="5" width="5.140625" style="5" customWidth="1"/>
    <col min="6" max="6" width="11.42578125" style="5"/>
    <col min="7" max="7" width="16.85546875" style="5" customWidth="1"/>
    <col min="8" max="8" width="11.42578125" style="5"/>
    <col min="9" max="9" width="19" style="5" customWidth="1"/>
    <col min="10" max="10" width="2.7109375" style="5" hidden="1" customWidth="1"/>
    <col min="11" max="13" width="11.42578125" style="5"/>
  </cols>
  <sheetData>
    <row r="2" spans="1:21" s="3" customFormat="1" ht="16.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21" ht="12.75" customHeight="1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</row>
    <row r="4" spans="1:21" ht="12.75" customHeight="1" thickBot="1">
      <c r="K4" s="6"/>
      <c r="L4" s="6"/>
      <c r="M4" s="6"/>
      <c r="N4" s="7"/>
      <c r="O4" s="7"/>
      <c r="P4" s="7"/>
      <c r="Q4" s="7"/>
      <c r="R4" s="7"/>
      <c r="S4" s="7"/>
      <c r="T4" s="7"/>
      <c r="U4" s="7"/>
    </row>
    <row r="5" spans="1:21" ht="12.75" customHeight="1" thickBot="1">
      <c r="A5" s="8" t="s">
        <v>2</v>
      </c>
      <c r="B5" s="9"/>
      <c r="C5" s="9"/>
      <c r="D5" s="10" t="s">
        <v>3</v>
      </c>
      <c r="E5" s="11"/>
      <c r="F5" s="9"/>
      <c r="G5" s="9" t="s">
        <v>2</v>
      </c>
      <c r="H5" s="9"/>
      <c r="I5" s="12" t="s">
        <v>4</v>
      </c>
      <c r="J5" s="13"/>
      <c r="K5" s="6"/>
      <c r="L5" s="6"/>
      <c r="M5" s="6"/>
      <c r="N5" s="7"/>
      <c r="O5" s="7"/>
      <c r="P5" s="7"/>
      <c r="Q5" s="7"/>
      <c r="R5" s="7"/>
      <c r="S5" s="7"/>
      <c r="T5" s="7"/>
      <c r="U5" s="7"/>
    </row>
    <row r="6" spans="1:21" ht="12.75" customHeight="1" thickBot="1">
      <c r="A6" s="14"/>
      <c r="B6" s="14"/>
      <c r="C6" s="14"/>
      <c r="D6" s="15"/>
      <c r="E6" s="15"/>
      <c r="F6" s="14"/>
      <c r="G6" s="14"/>
      <c r="H6" s="14"/>
      <c r="I6" s="15"/>
      <c r="J6" s="16"/>
      <c r="K6" s="6"/>
      <c r="L6" s="6"/>
      <c r="M6" s="6"/>
      <c r="N6" s="7"/>
      <c r="O6" s="7"/>
      <c r="P6" s="7"/>
      <c r="Q6" s="7"/>
      <c r="R6" s="7"/>
      <c r="S6" s="7"/>
      <c r="T6" s="7"/>
      <c r="U6" s="7"/>
    </row>
    <row r="7" spans="1:21" ht="12.75" customHeight="1">
      <c r="A7" s="17"/>
      <c r="B7" s="17"/>
      <c r="C7" s="17"/>
      <c r="D7" s="18"/>
      <c r="E7" s="18"/>
      <c r="F7" s="17"/>
      <c r="G7" s="17"/>
      <c r="H7" s="17"/>
      <c r="K7" s="6"/>
      <c r="L7" s="6"/>
      <c r="M7" s="6"/>
      <c r="N7" s="7"/>
      <c r="O7" s="7"/>
      <c r="P7" s="7"/>
      <c r="Q7" s="7"/>
      <c r="R7" s="7"/>
      <c r="S7" s="7"/>
      <c r="T7" s="7"/>
      <c r="U7" s="7"/>
    </row>
    <row r="8" spans="1:21" s="21" customFormat="1" ht="12.75" customHeight="1">
      <c r="A8" s="19"/>
      <c r="B8" s="19"/>
      <c r="C8" s="19"/>
      <c r="D8" s="20"/>
      <c r="E8" s="20"/>
      <c r="F8" s="19"/>
      <c r="G8" s="19"/>
      <c r="H8" s="19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21" customFormat="1" ht="12.75" customHeight="1">
      <c r="A9" s="23" t="s">
        <v>5</v>
      </c>
      <c r="D9" s="24"/>
      <c r="E9" s="24"/>
      <c r="F9" s="23" t="s">
        <v>6</v>
      </c>
    </row>
    <row r="10" spans="1:21" s="21" customFormat="1" ht="12.75" customHeight="1">
      <c r="D10" s="24"/>
      <c r="E10" s="24"/>
    </row>
    <row r="11" spans="1:21" s="21" customFormat="1" ht="12.75" customHeight="1">
      <c r="A11" s="25" t="s">
        <v>7</v>
      </c>
      <c r="D11" s="24"/>
      <c r="E11" s="24"/>
      <c r="F11" s="25" t="s">
        <v>8</v>
      </c>
      <c r="G11" s="26"/>
      <c r="H11" s="26"/>
    </row>
    <row r="12" spans="1:21" s="21" customFormat="1" ht="12.75" customHeight="1">
      <c r="D12" s="24"/>
      <c r="E12" s="24"/>
    </row>
    <row r="13" spans="1:21" s="21" customFormat="1" ht="12.75" customHeight="1">
      <c r="A13" s="21" t="s">
        <v>9</v>
      </c>
      <c r="D13" s="27">
        <v>412588.26</v>
      </c>
      <c r="E13" s="27"/>
      <c r="F13" s="21" t="s">
        <v>10</v>
      </c>
      <c r="I13" s="27">
        <v>19188716.289999999</v>
      </c>
    </row>
    <row r="14" spans="1:21" s="21" customFormat="1" ht="12.75" customHeight="1">
      <c r="A14" s="21" t="s">
        <v>11</v>
      </c>
      <c r="D14" s="28">
        <v>0</v>
      </c>
      <c r="E14" s="28"/>
      <c r="F14" s="21" t="s">
        <v>12</v>
      </c>
      <c r="I14" s="29">
        <v>30539263.48</v>
      </c>
    </row>
    <row r="15" spans="1:21" s="21" customFormat="1" ht="12.75" customHeight="1">
      <c r="A15" s="21" t="s">
        <v>13</v>
      </c>
      <c r="D15" s="28">
        <v>48330651.699999996</v>
      </c>
      <c r="E15" s="28"/>
      <c r="F15" s="21" t="s">
        <v>14</v>
      </c>
      <c r="I15" s="29">
        <v>2435470.9500000002</v>
      </c>
    </row>
    <row r="16" spans="1:21" s="21" customFormat="1" ht="12.75" customHeight="1">
      <c r="A16" s="21" t="s">
        <v>15</v>
      </c>
      <c r="D16" s="28">
        <v>249457.38</v>
      </c>
      <c r="E16" s="28"/>
      <c r="F16" s="21" t="s">
        <v>16</v>
      </c>
      <c r="I16" s="29">
        <v>-3295653.49</v>
      </c>
    </row>
    <row r="17" spans="1:9" s="21" customFormat="1" ht="12.75" customHeight="1">
      <c r="A17" s="21" t="s">
        <v>17</v>
      </c>
      <c r="D17" s="28">
        <v>252141220.00999999</v>
      </c>
      <c r="E17" s="28"/>
      <c r="F17" s="21" t="s">
        <v>18</v>
      </c>
      <c r="I17" s="29">
        <v>5982892.54</v>
      </c>
    </row>
    <row r="18" spans="1:9" s="21" customFormat="1" ht="12.75" customHeight="1">
      <c r="A18" s="21" t="s">
        <v>19</v>
      </c>
      <c r="D18" s="28">
        <v>7241499.21</v>
      </c>
      <c r="E18" s="28"/>
      <c r="F18" s="21" t="s">
        <v>20</v>
      </c>
      <c r="I18" s="29">
        <v>7791071.3600000003</v>
      </c>
    </row>
    <row r="19" spans="1:9" s="21" customFormat="1" ht="12.75" customHeight="1">
      <c r="A19" s="21" t="s">
        <v>21</v>
      </c>
      <c r="D19" s="28">
        <v>10682899.17</v>
      </c>
      <c r="E19" s="28"/>
      <c r="F19" s="21" t="s">
        <v>22</v>
      </c>
      <c r="I19" s="29">
        <v>112633618.88</v>
      </c>
    </row>
    <row r="20" spans="1:9" s="21" customFormat="1" ht="12.75" customHeight="1">
      <c r="A20" s="21" t="s">
        <v>23</v>
      </c>
      <c r="D20" s="28">
        <v>71372389.549999997</v>
      </c>
      <c r="E20" s="28"/>
      <c r="F20" s="21" t="s">
        <v>24</v>
      </c>
      <c r="I20" s="29">
        <v>0.04</v>
      </c>
    </row>
    <row r="21" spans="1:9" s="21" customFormat="1" ht="12.75" customHeight="1">
      <c r="A21" s="21" t="s">
        <v>25</v>
      </c>
      <c r="D21" s="28">
        <v>15265674.09</v>
      </c>
      <c r="E21" s="28"/>
      <c r="F21" s="21" t="s">
        <v>26</v>
      </c>
      <c r="I21" s="30">
        <v>15572429.550000001</v>
      </c>
    </row>
    <row r="22" spans="1:9" s="21" customFormat="1" ht="12.75" customHeight="1">
      <c r="A22" s="21" t="s">
        <v>27</v>
      </c>
      <c r="D22" s="28">
        <v>2903965.14</v>
      </c>
      <c r="E22" s="28"/>
      <c r="I22" s="28"/>
    </row>
    <row r="23" spans="1:9" s="21" customFormat="1" ht="15.75" customHeight="1">
      <c r="A23" s="21" t="s">
        <v>28</v>
      </c>
      <c r="D23" s="28">
        <v>991496</v>
      </c>
      <c r="E23" s="28"/>
      <c r="F23" s="23" t="s">
        <v>29</v>
      </c>
      <c r="G23" s="23"/>
      <c r="H23" s="23"/>
      <c r="I23" s="31">
        <f>SUM(I13:I22)</f>
        <v>190847809.59999999</v>
      </c>
    </row>
    <row r="24" spans="1:9" s="21" customFormat="1" ht="12.75" customHeight="1">
      <c r="A24" s="21" t="s">
        <v>30</v>
      </c>
      <c r="D24" s="28">
        <v>2365071.23</v>
      </c>
      <c r="E24" s="32"/>
      <c r="I24" s="24"/>
    </row>
    <row r="25" spans="1:9" s="21" customFormat="1" ht="7.5" customHeight="1">
      <c r="D25" s="33"/>
      <c r="E25" s="34"/>
      <c r="I25" s="24"/>
    </row>
    <row r="26" spans="1:9" s="21" customFormat="1" ht="12.75" customHeight="1">
      <c r="B26" s="23" t="s">
        <v>31</v>
      </c>
      <c r="D26" s="31">
        <f>SUM(D13:D25)</f>
        <v>411956911.73999995</v>
      </c>
      <c r="E26" s="35"/>
      <c r="F26" s="25" t="s">
        <v>32</v>
      </c>
      <c r="G26" s="26"/>
      <c r="H26" s="26"/>
      <c r="I26" s="24"/>
    </row>
    <row r="27" spans="1:9" s="21" customFormat="1" ht="12.75" customHeight="1">
      <c r="A27" s="25" t="s">
        <v>33</v>
      </c>
      <c r="C27" s="35"/>
      <c r="E27" s="35"/>
      <c r="F27" s="36" t="s">
        <v>24</v>
      </c>
      <c r="G27" s="36"/>
      <c r="H27" s="36"/>
      <c r="I27" s="37">
        <v>0</v>
      </c>
    </row>
    <row r="28" spans="1:9" s="21" customFormat="1" ht="12.75" customHeight="1">
      <c r="A28" s="25" t="s">
        <v>34</v>
      </c>
      <c r="C28" s="24"/>
      <c r="D28" s="38"/>
      <c r="E28" s="39"/>
      <c r="I28" s="24"/>
    </row>
    <row r="29" spans="1:9" s="21" customFormat="1" ht="12.75" customHeight="1">
      <c r="A29" s="40" t="s">
        <v>35</v>
      </c>
      <c r="B29" s="40"/>
      <c r="C29" s="41"/>
      <c r="D29" s="38">
        <v>8249830.71</v>
      </c>
      <c r="E29" s="42"/>
      <c r="F29" s="23" t="s">
        <v>36</v>
      </c>
      <c r="G29" s="23"/>
      <c r="H29" s="23"/>
      <c r="I29" s="31">
        <f>SUM(I27:I28)</f>
        <v>0</v>
      </c>
    </row>
    <row r="30" spans="1:9" s="21" customFormat="1" ht="12.75" customHeight="1">
      <c r="A30" s="40" t="s">
        <v>37</v>
      </c>
      <c r="B30" s="40"/>
      <c r="C30" s="41"/>
      <c r="D30" s="28">
        <v>6710016.4299999997</v>
      </c>
      <c r="E30" s="42"/>
      <c r="I30" s="28"/>
    </row>
    <row r="31" spans="1:9" s="21" customFormat="1" ht="13.5">
      <c r="A31" s="40" t="s">
        <v>38</v>
      </c>
      <c r="B31" s="40"/>
      <c r="C31" s="41"/>
      <c r="D31" s="28">
        <v>423851761.60000002</v>
      </c>
      <c r="E31" s="42"/>
      <c r="F31" s="23" t="s">
        <v>39</v>
      </c>
      <c r="G31" s="23"/>
      <c r="I31" s="31">
        <f>+I23+I29</f>
        <v>190847809.59999999</v>
      </c>
    </row>
    <row r="32" spans="1:9" s="21" customFormat="1" ht="12.75" customHeight="1">
      <c r="A32" s="40" t="s">
        <v>40</v>
      </c>
      <c r="B32" s="40"/>
      <c r="C32" s="41"/>
      <c r="D32" s="28">
        <v>1032727713.88</v>
      </c>
      <c r="E32" s="42"/>
      <c r="I32" s="24"/>
    </row>
    <row r="33" spans="1:11" s="21" customFormat="1" ht="12.75" customHeight="1">
      <c r="A33" s="40" t="s">
        <v>41</v>
      </c>
      <c r="B33" s="40"/>
      <c r="C33" s="43"/>
      <c r="D33" s="28">
        <v>547030713.48000002</v>
      </c>
      <c r="E33" s="39"/>
      <c r="I33" s="24"/>
    </row>
    <row r="34" spans="1:11" s="21" customFormat="1" ht="12.75" customHeight="1">
      <c r="A34" s="40" t="s">
        <v>42</v>
      </c>
      <c r="B34" s="40"/>
      <c r="C34" s="41"/>
      <c r="D34" s="28">
        <v>11400741.949999999</v>
      </c>
      <c r="E34" s="39"/>
      <c r="I34" s="24"/>
    </row>
    <row r="35" spans="1:11" s="21" customFormat="1" ht="12.75" customHeight="1">
      <c r="A35" s="40" t="s">
        <v>43</v>
      </c>
      <c r="B35" s="40"/>
      <c r="C35" s="41"/>
      <c r="D35" s="28">
        <v>128940555.34</v>
      </c>
      <c r="E35" s="39"/>
      <c r="I35" s="24"/>
    </row>
    <row r="36" spans="1:11" s="21" customFormat="1" ht="12.75" customHeight="1">
      <c r="A36" s="40" t="s">
        <v>44</v>
      </c>
      <c r="B36" s="40"/>
      <c r="C36" s="41"/>
      <c r="D36" s="28">
        <v>369180227.87</v>
      </c>
      <c r="E36" s="39"/>
      <c r="I36" s="24"/>
    </row>
    <row r="37" spans="1:11" s="21" customFormat="1" ht="12.75" customHeight="1">
      <c r="A37" s="40" t="s">
        <v>45</v>
      </c>
      <c r="B37" s="40"/>
      <c r="C37" s="41"/>
      <c r="D37" s="28">
        <v>62684780.460000001</v>
      </c>
      <c r="E37" s="39"/>
      <c r="I37" s="24"/>
    </row>
    <row r="38" spans="1:11" s="21" customFormat="1" ht="12.75" customHeight="1">
      <c r="A38" s="40" t="s">
        <v>46</v>
      </c>
      <c r="B38" s="40"/>
      <c r="C38" s="41"/>
      <c r="D38" s="28">
        <v>160697392.53999999</v>
      </c>
      <c r="E38" s="39"/>
      <c r="F38" s="25" t="s">
        <v>47</v>
      </c>
      <c r="G38" s="26"/>
      <c r="I38" s="24"/>
    </row>
    <row r="39" spans="1:11" s="21" customFormat="1" ht="12.75" customHeight="1">
      <c r="A39" s="40" t="s">
        <v>48</v>
      </c>
      <c r="B39" s="40"/>
      <c r="C39" s="41"/>
      <c r="D39" s="28">
        <v>5459274.29</v>
      </c>
      <c r="E39" s="39"/>
      <c r="F39" s="26"/>
      <c r="G39" s="26"/>
      <c r="I39" s="24"/>
    </row>
    <row r="40" spans="1:11" s="21" customFormat="1" ht="12.75" customHeight="1">
      <c r="A40" s="40" t="s">
        <v>49</v>
      </c>
      <c r="B40" s="40"/>
      <c r="C40" s="41"/>
      <c r="D40" s="33">
        <v>12919155.75</v>
      </c>
      <c r="E40" s="39"/>
      <c r="F40" s="26"/>
      <c r="G40" s="26"/>
      <c r="I40" s="24"/>
    </row>
    <row r="41" spans="1:11" s="21" customFormat="1" ht="12.75" customHeight="1">
      <c r="B41" s="23" t="s">
        <v>50</v>
      </c>
      <c r="C41" s="44">
        <f>SUM(C29:C39)</f>
        <v>0</v>
      </c>
      <c r="D41" s="31">
        <f>SUM(D29:D40)+1</f>
        <v>2769852165.2999997</v>
      </c>
      <c r="E41" s="35"/>
      <c r="F41" s="21" t="s">
        <v>51</v>
      </c>
      <c r="I41" s="38">
        <v>627980132</v>
      </c>
    </row>
    <row r="42" spans="1:11" s="21" customFormat="1" ht="12.75" customHeight="1">
      <c r="A42" s="25" t="s">
        <v>52</v>
      </c>
      <c r="B42" s="45"/>
      <c r="D42" s="24"/>
      <c r="E42" s="28"/>
      <c r="F42" s="21" t="s">
        <v>53</v>
      </c>
      <c r="I42" s="29">
        <v>1915693374</v>
      </c>
    </row>
    <row r="43" spans="1:11" s="21" customFormat="1" ht="12.75" customHeight="1">
      <c r="A43" s="21" t="s">
        <v>54</v>
      </c>
      <c r="D43" s="28">
        <v>107040.36</v>
      </c>
      <c r="E43" s="28"/>
      <c r="F43" s="21" t="s">
        <v>55</v>
      </c>
      <c r="I43" s="30">
        <v>447800194.69999999</v>
      </c>
    </row>
    <row r="44" spans="1:11" s="21" customFormat="1" ht="12.75" customHeight="1">
      <c r="A44" s="21" t="s">
        <v>56</v>
      </c>
      <c r="D44" s="28">
        <v>9849.24</v>
      </c>
      <c r="E44" s="28"/>
      <c r="I44" s="24"/>
    </row>
    <row r="45" spans="1:11" s="21" customFormat="1" ht="15.75" customHeight="1">
      <c r="A45" s="21" t="s">
        <v>57</v>
      </c>
      <c r="D45" s="28">
        <v>395544.79</v>
      </c>
      <c r="E45" s="32"/>
      <c r="I45" s="24"/>
    </row>
    <row r="46" spans="1:11" s="21" customFormat="1" ht="12.75" customHeight="1">
      <c r="D46" s="30"/>
      <c r="E46" s="31"/>
      <c r="F46" s="23" t="s">
        <v>58</v>
      </c>
      <c r="G46" s="23"/>
      <c r="H46" s="23"/>
      <c r="I46" s="31">
        <f>SUM(I41:I44)</f>
        <v>2991473700.6999998</v>
      </c>
      <c r="K46" s="46"/>
    </row>
    <row r="47" spans="1:11" s="21" customFormat="1" ht="12.75" customHeight="1">
      <c r="B47" s="23" t="s">
        <v>59</v>
      </c>
      <c r="C47" s="47"/>
      <c r="D47" s="31">
        <f>SUM(D43:D46)</f>
        <v>512434.39</v>
      </c>
      <c r="E47" s="24"/>
      <c r="F47" s="23"/>
      <c r="G47" s="23"/>
      <c r="H47" s="23"/>
      <c r="I47" s="48"/>
      <c r="K47" s="46"/>
    </row>
    <row r="48" spans="1:11" s="21" customFormat="1" ht="12.75" customHeight="1">
      <c r="D48" s="24"/>
      <c r="E48" s="31"/>
      <c r="F48" s="23"/>
      <c r="G48" s="23"/>
      <c r="H48" s="23"/>
      <c r="I48" s="48"/>
      <c r="K48" s="46"/>
    </row>
    <row r="49" spans="1:29" s="21" customFormat="1" ht="12.75" customHeight="1">
      <c r="B49" s="23" t="s">
        <v>60</v>
      </c>
      <c r="C49" s="47"/>
      <c r="D49" s="31">
        <f>SUM(D47+D41+D26)</f>
        <v>3182321511.4299994</v>
      </c>
      <c r="F49" s="23" t="s">
        <v>61</v>
      </c>
      <c r="G49" s="23"/>
      <c r="H49" s="23"/>
      <c r="I49" s="31">
        <f>SUM(I31+I46)+1</f>
        <v>3182321511.2999997</v>
      </c>
      <c r="K49" s="56">
        <f>+D49-I49</f>
        <v>0.12999963760375977</v>
      </c>
    </row>
    <row r="50" spans="1:29" s="50" customFormat="1" ht="12.75" customHeight="1">
      <c r="A50" s="21"/>
      <c r="B50" s="21"/>
      <c r="C50" s="21"/>
      <c r="D50" s="21"/>
      <c r="F50" s="21"/>
      <c r="G50" s="21"/>
      <c r="H50" s="21"/>
      <c r="I50" s="21"/>
      <c r="J50" s="21"/>
      <c r="K50" s="4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ht="12.75" customHeight="1">
      <c r="A51" s="50"/>
      <c r="B51" s="50"/>
      <c r="C51" s="50"/>
      <c r="D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>
      <c r="A52" s="51"/>
    </row>
    <row r="53" spans="1:29">
      <c r="A53" s="52"/>
      <c r="B53" s="53"/>
    </row>
    <row r="54" spans="1:29">
      <c r="A54" s="54"/>
      <c r="B54" s="53"/>
    </row>
    <row r="55" spans="1:29">
      <c r="A55" s="55"/>
      <c r="B55" s="53"/>
    </row>
    <row r="56" spans="1:29">
      <c r="A56" s="53"/>
      <c r="B56" s="53"/>
    </row>
    <row r="57" spans="1:29">
      <c r="A57" s="55"/>
      <c r="B57" s="53"/>
    </row>
    <row r="58" spans="1:29">
      <c r="A58" s="53"/>
      <c r="B58" s="53"/>
    </row>
    <row r="59" spans="1:29">
      <c r="A59" s="53"/>
      <c r="B59" s="53"/>
    </row>
    <row r="60" spans="1:29">
      <c r="A60" s="53"/>
      <c r="B60" s="53"/>
    </row>
  </sheetData>
  <printOptions horizontalCentered="1" verticalCentered="1"/>
  <pageMargins left="0.78740157480314965" right="0.78740157480314965" top="0.78740157480314965" bottom="0.78740157480314965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59"/>
  <sheetViews>
    <sheetView zoomScale="130" workbookViewId="0">
      <selection activeCell="B59" sqref="B59"/>
    </sheetView>
  </sheetViews>
  <sheetFormatPr baseColWidth="10" defaultRowHeight="12.75"/>
  <cols>
    <col min="1" max="1" width="8.28515625" style="5" customWidth="1"/>
    <col min="2" max="2" width="22.42578125" style="5" customWidth="1"/>
    <col min="3" max="3" width="10.28515625" style="5" customWidth="1"/>
    <col min="4" max="4" width="14.85546875" style="5" customWidth="1"/>
    <col min="5" max="5" width="5.140625" style="5" customWidth="1"/>
    <col min="6" max="6" width="11.42578125" style="5"/>
    <col min="7" max="7" width="16.85546875" style="5" customWidth="1"/>
    <col min="8" max="8" width="11.42578125" style="5"/>
    <col min="9" max="9" width="19" style="5" customWidth="1"/>
    <col min="10" max="10" width="2.7109375" style="5" hidden="1" customWidth="1"/>
    <col min="11" max="13" width="11.42578125" style="5"/>
  </cols>
  <sheetData>
    <row r="2" spans="1:21" s="3" customFormat="1" ht="16.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21" ht="12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21" ht="12.75" customHeight="1" thickBot="1">
      <c r="K4" s="6"/>
      <c r="L4" s="6"/>
      <c r="M4" s="6"/>
      <c r="N4" s="7"/>
      <c r="O4" s="7"/>
      <c r="P4" s="7"/>
      <c r="Q4" s="7"/>
      <c r="R4" s="7"/>
      <c r="S4" s="7"/>
      <c r="T4" s="7"/>
      <c r="U4" s="7"/>
    </row>
    <row r="5" spans="1:21" ht="12.75" customHeight="1" thickBot="1">
      <c r="A5" s="8" t="s">
        <v>2</v>
      </c>
      <c r="B5" s="9"/>
      <c r="C5" s="9"/>
      <c r="D5" s="10" t="s">
        <v>3</v>
      </c>
      <c r="E5" s="11"/>
      <c r="F5" s="9"/>
      <c r="G5" s="9" t="s">
        <v>2</v>
      </c>
      <c r="H5" s="9"/>
      <c r="I5" s="12" t="s">
        <v>4</v>
      </c>
      <c r="J5" s="13"/>
      <c r="K5" s="6"/>
      <c r="L5" s="6"/>
      <c r="M5" s="6"/>
      <c r="N5" s="7"/>
      <c r="O5" s="7"/>
      <c r="P5" s="7"/>
      <c r="Q5" s="7"/>
      <c r="R5" s="7"/>
      <c r="S5" s="7"/>
      <c r="T5" s="7"/>
      <c r="U5" s="7"/>
    </row>
    <row r="6" spans="1:21" ht="12.75" customHeight="1" thickBot="1">
      <c r="A6" s="14"/>
      <c r="B6" s="14"/>
      <c r="C6" s="14"/>
      <c r="D6" s="15"/>
      <c r="E6" s="15"/>
      <c r="F6" s="14"/>
      <c r="G6" s="14"/>
      <c r="H6" s="14"/>
      <c r="I6" s="15"/>
      <c r="J6" s="16"/>
      <c r="K6" s="6"/>
      <c r="L6" s="6"/>
      <c r="M6" s="6"/>
      <c r="N6" s="7"/>
      <c r="O6" s="7"/>
      <c r="P6" s="7"/>
      <c r="Q6" s="7"/>
      <c r="R6" s="7"/>
      <c r="S6" s="7"/>
      <c r="T6" s="7"/>
      <c r="U6" s="7"/>
    </row>
    <row r="7" spans="1:21" ht="12.75" customHeight="1">
      <c r="A7" s="17"/>
      <c r="B7" s="17"/>
      <c r="C7" s="17"/>
      <c r="D7" s="18"/>
      <c r="E7" s="18"/>
      <c r="F7" s="17"/>
      <c r="G7" s="17"/>
      <c r="H7" s="17"/>
      <c r="K7" s="6"/>
      <c r="L7" s="6"/>
      <c r="M7" s="6"/>
      <c r="N7" s="7"/>
      <c r="O7" s="7"/>
      <c r="P7" s="7"/>
      <c r="Q7" s="7"/>
      <c r="R7" s="7"/>
      <c r="S7" s="7"/>
      <c r="T7" s="7"/>
      <c r="U7" s="7"/>
    </row>
    <row r="8" spans="1:21" s="21" customFormat="1" ht="12.75" customHeight="1">
      <c r="A8" s="19"/>
      <c r="B8" s="19"/>
      <c r="C8" s="19"/>
      <c r="D8" s="20"/>
      <c r="E8" s="20"/>
      <c r="F8" s="19"/>
      <c r="G8" s="19"/>
      <c r="H8" s="19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s="21" customFormat="1" ht="12.75" customHeight="1">
      <c r="A9" s="23" t="s">
        <v>5</v>
      </c>
      <c r="D9" s="24"/>
      <c r="E9" s="24"/>
      <c r="F9" s="23" t="s">
        <v>6</v>
      </c>
    </row>
    <row r="10" spans="1:21" s="21" customFormat="1" ht="12.75" customHeight="1">
      <c r="D10" s="24"/>
      <c r="E10" s="24"/>
    </row>
    <row r="11" spans="1:21" s="21" customFormat="1" ht="12.75" customHeight="1">
      <c r="A11" s="25" t="s">
        <v>7</v>
      </c>
      <c r="D11" s="24"/>
      <c r="E11" s="24"/>
      <c r="F11" s="25" t="s">
        <v>8</v>
      </c>
      <c r="G11" s="26"/>
      <c r="H11" s="26"/>
    </row>
    <row r="12" spans="1:21" s="21" customFormat="1" ht="12.75" customHeight="1">
      <c r="D12" s="24"/>
      <c r="E12" s="24"/>
    </row>
    <row r="13" spans="1:21" s="21" customFormat="1" ht="12.75" customHeight="1">
      <c r="A13" s="21" t="s">
        <v>9</v>
      </c>
      <c r="D13" s="27">
        <v>418578.93</v>
      </c>
      <c r="E13" s="27"/>
      <c r="F13" s="21" t="s">
        <v>10</v>
      </c>
      <c r="I13" s="27">
        <f>11955861.33+'[1]Balance General Diciembre'!G11+1</f>
        <v>19981723.25</v>
      </c>
    </row>
    <row r="14" spans="1:21" s="21" customFormat="1" ht="12.75" customHeight="1">
      <c r="A14" s="21" t="s">
        <v>11</v>
      </c>
      <c r="D14" s="28">
        <v>0</v>
      </c>
      <c r="E14" s="28"/>
      <c r="F14" s="21" t="s">
        <v>12</v>
      </c>
      <c r="I14" s="29">
        <f>22484870.85+'[1]Balance General Diciembre'!G12</f>
        <v>60549838.410000004</v>
      </c>
    </row>
    <row r="15" spans="1:21" s="21" customFormat="1" ht="12.75" customHeight="1">
      <c r="A15" s="21" t="s">
        <v>13</v>
      </c>
      <c r="D15" s="28">
        <v>37336626.780000001</v>
      </c>
      <c r="E15" s="28"/>
      <c r="F15" s="21" t="s">
        <v>14</v>
      </c>
      <c r="I15" s="29">
        <v>2416068.5499999998</v>
      </c>
      <c r="L15" s="24"/>
    </row>
    <row r="16" spans="1:21" s="21" customFormat="1" ht="12.75" customHeight="1">
      <c r="A16" s="21" t="s">
        <v>15</v>
      </c>
      <c r="D16" s="28">
        <v>249989.78</v>
      </c>
      <c r="E16" s="28"/>
      <c r="F16" s="21" t="s">
        <v>16</v>
      </c>
      <c r="I16" s="29">
        <v>2470063.27</v>
      </c>
    </row>
    <row r="17" spans="1:9" s="21" customFormat="1" ht="12.75" customHeight="1">
      <c r="A17" s="21" t="s">
        <v>17</v>
      </c>
      <c r="D17" s="28">
        <v>277085628.63</v>
      </c>
      <c r="E17" s="28"/>
      <c r="F17" s="21" t="s">
        <v>18</v>
      </c>
      <c r="I17" s="29">
        <v>5749822.2599999998</v>
      </c>
    </row>
    <row r="18" spans="1:9" s="21" customFormat="1" ht="12.75" customHeight="1">
      <c r="A18" s="21" t="s">
        <v>19</v>
      </c>
      <c r="D18" s="28">
        <v>6502451.2599999998</v>
      </c>
      <c r="E18" s="28"/>
      <c r="F18" s="21" t="s">
        <v>20</v>
      </c>
      <c r="I18" s="29">
        <v>2357456.27</v>
      </c>
    </row>
    <row r="19" spans="1:9" s="21" customFormat="1" ht="12.75" customHeight="1">
      <c r="A19" s="21" t="s">
        <v>21</v>
      </c>
      <c r="D19" s="28">
        <v>8568858.5500000007</v>
      </c>
      <c r="E19" s="28"/>
      <c r="F19" s="21" t="s">
        <v>22</v>
      </c>
      <c r="I19" s="29">
        <v>186982584.15000001</v>
      </c>
    </row>
    <row r="20" spans="1:9" s="21" customFormat="1" ht="12.75" customHeight="1">
      <c r="A20" s="21" t="s">
        <v>23</v>
      </c>
      <c r="D20" s="28">
        <v>96116219.959999993</v>
      </c>
      <c r="E20" s="28"/>
      <c r="F20" s="21" t="s">
        <v>24</v>
      </c>
      <c r="I20" s="29">
        <v>0.04</v>
      </c>
    </row>
    <row r="21" spans="1:9" s="21" customFormat="1" ht="12.75" customHeight="1">
      <c r="A21" s="21" t="s">
        <v>25</v>
      </c>
      <c r="D21" s="28">
        <v>14965674.09</v>
      </c>
      <c r="E21" s="28"/>
      <c r="F21" s="21" t="s">
        <v>26</v>
      </c>
      <c r="I21" s="30">
        <v>15272429.550000001</v>
      </c>
    </row>
    <row r="22" spans="1:9" s="21" customFormat="1" ht="12.75" customHeight="1">
      <c r="A22" s="21" t="s">
        <v>27</v>
      </c>
      <c r="D22" s="28">
        <v>10774318.890000001</v>
      </c>
      <c r="E22" s="28"/>
      <c r="I22" s="28"/>
    </row>
    <row r="23" spans="1:9" s="21" customFormat="1" ht="15.75" customHeight="1">
      <c r="A23" s="21" t="s">
        <v>28</v>
      </c>
      <c r="D23" s="28">
        <v>751917</v>
      </c>
      <c r="E23" s="28"/>
      <c r="F23" s="23" t="s">
        <v>29</v>
      </c>
      <c r="G23" s="23"/>
      <c r="H23" s="23"/>
      <c r="I23" s="31">
        <f>SUM(I13:I22)</f>
        <v>295779985.75</v>
      </c>
    </row>
    <row r="24" spans="1:9" s="21" customFormat="1" ht="12.75" customHeight="1">
      <c r="A24" s="21" t="s">
        <v>30</v>
      </c>
      <c r="D24" s="28">
        <v>701145.58</v>
      </c>
      <c r="E24" s="32"/>
      <c r="I24" s="24"/>
    </row>
    <row r="25" spans="1:9" s="21" customFormat="1" ht="7.5" customHeight="1">
      <c r="D25" s="33"/>
      <c r="E25" s="34"/>
      <c r="I25" s="24"/>
    </row>
    <row r="26" spans="1:9" s="21" customFormat="1" ht="12.75" customHeight="1">
      <c r="B26" s="23" t="s">
        <v>31</v>
      </c>
      <c r="D26" s="31">
        <f>SUM(D13:D25)</f>
        <v>453471409.44999993</v>
      </c>
      <c r="E26" s="35"/>
      <c r="F26" s="25" t="s">
        <v>32</v>
      </c>
      <c r="G26" s="26"/>
      <c r="H26" s="26"/>
      <c r="I26" s="24"/>
    </row>
    <row r="27" spans="1:9" s="21" customFormat="1" ht="12.75" customHeight="1">
      <c r="A27" s="25" t="s">
        <v>33</v>
      </c>
      <c r="C27" s="35"/>
      <c r="E27" s="35"/>
      <c r="F27" s="36" t="s">
        <v>24</v>
      </c>
      <c r="G27" s="36"/>
      <c r="H27" s="36"/>
      <c r="I27" s="37">
        <v>0</v>
      </c>
    </row>
    <row r="28" spans="1:9" s="21" customFormat="1" ht="12.75" customHeight="1">
      <c r="A28" s="25" t="s">
        <v>34</v>
      </c>
      <c r="C28" s="24"/>
      <c r="D28" s="38"/>
      <c r="E28" s="39"/>
      <c r="I28" s="24"/>
    </row>
    <row r="29" spans="1:9" s="21" customFormat="1" ht="12.75" customHeight="1">
      <c r="A29" s="40" t="s">
        <v>35</v>
      </c>
      <c r="B29" s="40"/>
      <c r="C29" s="41"/>
      <c r="D29" s="38">
        <v>8249830.71</v>
      </c>
      <c r="E29" s="42"/>
      <c r="F29" s="23" t="s">
        <v>36</v>
      </c>
      <c r="G29" s="23"/>
      <c r="H29" s="23"/>
      <c r="I29" s="31">
        <f>SUM(I27:I28)</f>
        <v>0</v>
      </c>
    </row>
    <row r="30" spans="1:9" s="21" customFormat="1" ht="12.75" customHeight="1">
      <c r="A30" s="40" t="s">
        <v>37</v>
      </c>
      <c r="B30" s="40"/>
      <c r="C30" s="41"/>
      <c r="D30" s="28">
        <v>6808944.8300000001</v>
      </c>
      <c r="E30" s="42"/>
      <c r="I30" s="28"/>
    </row>
    <row r="31" spans="1:9" s="21" customFormat="1" ht="13.5">
      <c r="A31" s="40" t="s">
        <v>38</v>
      </c>
      <c r="B31" s="40"/>
      <c r="C31" s="41"/>
      <c r="D31" s="28">
        <v>423851761.60000002</v>
      </c>
      <c r="E31" s="42"/>
      <c r="F31" s="23" t="s">
        <v>39</v>
      </c>
      <c r="G31" s="23"/>
      <c r="I31" s="31">
        <f>+I23+I29</f>
        <v>295779985.75</v>
      </c>
    </row>
    <row r="32" spans="1:9" s="21" customFormat="1" ht="12.75" customHeight="1">
      <c r="A32" s="40" t="s">
        <v>40</v>
      </c>
      <c r="B32" s="40"/>
      <c r="C32" s="41"/>
      <c r="D32" s="28">
        <v>989355476.60000002</v>
      </c>
      <c r="E32" s="42"/>
      <c r="I32" s="24"/>
    </row>
    <row r="33" spans="1:11" s="21" customFormat="1" ht="12.75" customHeight="1">
      <c r="A33" s="40" t="s">
        <v>41</v>
      </c>
      <c r="B33" s="40"/>
      <c r="C33" s="43"/>
      <c r="D33" s="28">
        <v>613325703.88999999</v>
      </c>
      <c r="E33" s="39"/>
      <c r="I33" s="24"/>
    </row>
    <row r="34" spans="1:11" s="21" customFormat="1" ht="12.75" customHeight="1">
      <c r="A34" s="40" t="s">
        <v>42</v>
      </c>
      <c r="B34" s="40"/>
      <c r="C34" s="41"/>
      <c r="D34" s="28">
        <v>11531241.949999999</v>
      </c>
      <c r="E34" s="39"/>
      <c r="I34" s="24"/>
    </row>
    <row r="35" spans="1:11" s="21" customFormat="1" ht="12.75" customHeight="1">
      <c r="A35" s="40" t="s">
        <v>43</v>
      </c>
      <c r="B35" s="40"/>
      <c r="C35" s="41"/>
      <c r="D35" s="28">
        <v>130142551.67</v>
      </c>
      <c r="E35" s="39"/>
      <c r="I35" s="24"/>
    </row>
    <row r="36" spans="1:11" s="21" customFormat="1" ht="12.75" customHeight="1">
      <c r="A36" s="40" t="s">
        <v>44</v>
      </c>
      <c r="B36" s="40"/>
      <c r="C36" s="41"/>
      <c r="D36" s="28">
        <v>375250480.45999998</v>
      </c>
      <c r="E36" s="39"/>
      <c r="I36" s="24"/>
    </row>
    <row r="37" spans="1:11" s="21" customFormat="1" ht="12.75" customHeight="1">
      <c r="A37" s="40" t="s">
        <v>45</v>
      </c>
      <c r="B37" s="40"/>
      <c r="C37" s="41"/>
      <c r="D37" s="28">
        <v>62684780.460000001</v>
      </c>
      <c r="E37" s="39"/>
      <c r="I37" s="24"/>
    </row>
    <row r="38" spans="1:11" s="21" customFormat="1" ht="12.75" customHeight="1">
      <c r="A38" s="40" t="s">
        <v>46</v>
      </c>
      <c r="B38" s="40"/>
      <c r="C38" s="41"/>
      <c r="D38" s="28">
        <v>160175576.5</v>
      </c>
      <c r="E38" s="39"/>
      <c r="F38" s="25" t="s">
        <v>47</v>
      </c>
      <c r="G38" s="26"/>
      <c r="I38" s="24"/>
    </row>
    <row r="39" spans="1:11" s="21" customFormat="1" ht="12.75" customHeight="1">
      <c r="A39" s="40" t="s">
        <v>48</v>
      </c>
      <c r="B39" s="40"/>
      <c r="C39" s="41"/>
      <c r="D39" s="28">
        <v>4997158.8899999997</v>
      </c>
      <c r="E39" s="39"/>
      <c r="F39" s="26"/>
      <c r="G39" s="26"/>
      <c r="I39" s="24"/>
    </row>
    <row r="40" spans="1:11" s="21" customFormat="1" ht="12.75" customHeight="1">
      <c r="A40" s="40" t="s">
        <v>49</v>
      </c>
      <c r="B40" s="40"/>
      <c r="C40" s="41"/>
      <c r="D40" s="33">
        <v>14419155.75</v>
      </c>
      <c r="E40" s="39"/>
      <c r="F40" s="26"/>
      <c r="G40" s="26"/>
      <c r="I40" s="24"/>
    </row>
    <row r="41" spans="1:11" s="21" customFormat="1" ht="12.75" customHeight="1">
      <c r="B41" s="23" t="s">
        <v>50</v>
      </c>
      <c r="C41" s="44">
        <f>SUM(C29:C39)</f>
        <v>0</v>
      </c>
      <c r="D41" s="31">
        <f>SUM(D29:D40)+1</f>
        <v>2800792664.3099999</v>
      </c>
      <c r="E41" s="35"/>
      <c r="F41" s="21" t="s">
        <v>51</v>
      </c>
      <c r="I41" s="38">
        <v>627980132</v>
      </c>
    </row>
    <row r="42" spans="1:11" s="21" customFormat="1" ht="12.75" customHeight="1">
      <c r="A42" s="25" t="s">
        <v>52</v>
      </c>
      <c r="B42" s="45"/>
      <c r="D42" s="24"/>
      <c r="E42" s="28"/>
      <c r="F42" s="21" t="s">
        <v>53</v>
      </c>
      <c r="I42" s="29">
        <v>1917193373.47</v>
      </c>
    </row>
    <row r="43" spans="1:11" s="21" customFormat="1" ht="12.75" customHeight="1">
      <c r="A43" s="21" t="s">
        <v>54</v>
      </c>
      <c r="D43" s="28">
        <v>107040.36</v>
      </c>
      <c r="E43" s="28"/>
      <c r="F43" s="21" t="s">
        <v>55</v>
      </c>
      <c r="I43" s="30">
        <v>413720867.86000001</v>
      </c>
    </row>
    <row r="44" spans="1:11" s="21" customFormat="1" ht="12.75" customHeight="1">
      <c r="A44" s="21" t="s">
        <v>56</v>
      </c>
      <c r="D44" s="28">
        <v>2853.28</v>
      </c>
      <c r="E44" s="28"/>
      <c r="I44" s="24"/>
    </row>
    <row r="45" spans="1:11" s="21" customFormat="1" ht="15.75" customHeight="1">
      <c r="A45" s="21" t="s">
        <v>57</v>
      </c>
      <c r="D45" s="28">
        <v>300392.34000000003</v>
      </c>
      <c r="E45" s="32"/>
      <c r="I45" s="24"/>
    </row>
    <row r="46" spans="1:11" s="21" customFormat="1" ht="12.75" customHeight="1">
      <c r="D46" s="30"/>
      <c r="E46" s="31"/>
      <c r="F46" s="23" t="s">
        <v>58</v>
      </c>
      <c r="G46" s="23"/>
      <c r="H46" s="23"/>
      <c r="I46" s="31">
        <f>SUM(I41:I44)</f>
        <v>2958894373.3300004</v>
      </c>
      <c r="K46" s="46"/>
    </row>
    <row r="47" spans="1:11" s="21" customFormat="1" ht="12.75" customHeight="1">
      <c r="B47" s="23" t="s">
        <v>59</v>
      </c>
      <c r="C47" s="47"/>
      <c r="D47" s="31">
        <f>SUM(D43:D46)</f>
        <v>410285.98000000004</v>
      </c>
      <c r="E47" s="24"/>
      <c r="F47" s="23"/>
      <c r="G47" s="23"/>
      <c r="H47" s="23"/>
      <c r="I47" s="48"/>
      <c r="K47" s="46"/>
    </row>
    <row r="48" spans="1:11" s="21" customFormat="1" ht="12.75" customHeight="1">
      <c r="D48" s="24"/>
      <c r="E48" s="31"/>
      <c r="F48" s="23"/>
      <c r="G48" s="23"/>
      <c r="H48" s="23"/>
      <c r="I48" s="48"/>
      <c r="K48" s="46"/>
    </row>
    <row r="49" spans="1:29" s="21" customFormat="1" ht="12.75" customHeight="1">
      <c r="B49" s="23" t="s">
        <v>60</v>
      </c>
      <c r="C49" s="47"/>
      <c r="D49" s="31">
        <f>SUM(D47+D41+D26)</f>
        <v>3254674359.7399998</v>
      </c>
      <c r="F49" s="23" t="s">
        <v>61</v>
      </c>
      <c r="G49" s="23"/>
      <c r="H49" s="23"/>
      <c r="I49" s="31">
        <f>SUM(I31+I46)+1</f>
        <v>3254674360.0800004</v>
      </c>
      <c r="K49" s="49">
        <f>+D49-I49</f>
        <v>-0.34000062942504883</v>
      </c>
    </row>
    <row r="50" spans="1:29" s="50" customFormat="1" ht="12.75" customHeight="1">
      <c r="A50" s="21"/>
      <c r="B50" s="21"/>
      <c r="C50" s="21"/>
      <c r="D50" s="21"/>
      <c r="F50" s="21"/>
      <c r="G50" s="21"/>
      <c r="H50" s="21"/>
      <c r="I50" s="21"/>
      <c r="J50" s="21"/>
      <c r="K50" s="46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ht="12.75" customHeight="1">
      <c r="A51" s="50"/>
      <c r="B51" s="50"/>
      <c r="C51" s="50"/>
      <c r="D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>
      <c r="A52" s="51"/>
    </row>
    <row r="53" spans="1:29">
      <c r="A53" s="52"/>
      <c r="B53" s="53"/>
    </row>
    <row r="54" spans="1:29">
      <c r="A54" s="54"/>
      <c r="B54" s="53"/>
    </row>
    <row r="55" spans="1:29">
      <c r="A55" s="55"/>
      <c r="B55" s="53"/>
    </row>
    <row r="56" spans="1:29">
      <c r="A56" s="53"/>
      <c r="B56" s="53"/>
    </row>
    <row r="57" spans="1:29">
      <c r="A57" s="55"/>
      <c r="B57" s="53"/>
    </row>
    <row r="58" spans="1:29">
      <c r="A58" s="53"/>
      <c r="B58" s="53"/>
    </row>
    <row r="59" spans="1:29">
      <c r="A59" s="53"/>
      <c r="B59" s="53"/>
    </row>
  </sheetData>
  <printOptions horizontalCentered="1" verticalCentered="1"/>
  <pageMargins left="0.78740157480314965" right="0.78740157480314965" top="0.78740157480314965" bottom="0.78740157480314965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Octubre</vt:lpstr>
      <vt:lpstr>Noviembre</vt:lpstr>
      <vt:lpstr>Diciembre</vt:lpstr>
      <vt:lpstr>Diciembre!Área_de_impresión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2013-01-17T16:19:02Z</dcterms:created>
  <dcterms:modified xsi:type="dcterms:W3CDTF">2013-01-21T17:24:35Z</dcterms:modified>
</cp:coreProperties>
</file>