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9525" activeTab="2"/>
  </bookViews>
  <sheets>
    <sheet name="BAL JULIO" sheetId="1" r:id="rId1"/>
    <sheet name="BAL AGOSTO" sheetId="2" r:id="rId2"/>
    <sheet name="BAL SEPTIEMBRE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G46" i="3" l="1"/>
  <c r="L42" i="3"/>
  <c r="L45" i="3" s="1"/>
  <c r="G40" i="3"/>
  <c r="F40" i="3"/>
  <c r="E40" i="3"/>
  <c r="D40" i="3"/>
  <c r="C40" i="3"/>
  <c r="L28" i="3"/>
  <c r="L22" i="3"/>
  <c r="L30" i="3" s="1"/>
  <c r="L48" i="3" s="1"/>
  <c r="G16" i="3"/>
  <c r="G15" i="3"/>
  <c r="G14" i="3"/>
  <c r="G13" i="3"/>
  <c r="G12" i="3"/>
  <c r="G25" i="3" s="1"/>
  <c r="G48" i="3" s="1"/>
  <c r="G46" i="2"/>
  <c r="L42" i="2"/>
  <c r="L45" i="2" s="1"/>
  <c r="G40" i="2"/>
  <c r="F40" i="2"/>
  <c r="E40" i="2"/>
  <c r="D40" i="2"/>
  <c r="C40" i="2"/>
  <c r="L28" i="2"/>
  <c r="L22" i="2"/>
  <c r="L30" i="2" s="1"/>
  <c r="L48" i="2" s="1"/>
  <c r="G16" i="2"/>
  <c r="G15" i="2"/>
  <c r="G14" i="2"/>
  <c r="G13" i="2"/>
  <c r="G12" i="2"/>
  <c r="G25" i="2" s="1"/>
  <c r="G48" i="2" s="1"/>
  <c r="G46" i="1"/>
  <c r="L42" i="1"/>
  <c r="L45" i="1" s="1"/>
  <c r="G40" i="1"/>
  <c r="F40" i="1"/>
  <c r="E40" i="1"/>
  <c r="D40" i="1"/>
  <c r="C40" i="1"/>
  <c r="L28" i="1"/>
  <c r="L22" i="1"/>
  <c r="L30" i="1" s="1"/>
  <c r="G16" i="1"/>
  <c r="G15" i="1"/>
  <c r="G14" i="1"/>
  <c r="G13" i="1"/>
  <c r="G12" i="1"/>
  <c r="G25" i="1" s="1"/>
  <c r="G48" i="1" l="1"/>
  <c r="L48" i="1"/>
  <c r="N48" i="1" s="1"/>
</calcChain>
</file>

<file path=xl/sharedStrings.xml><?xml version="1.0" encoding="utf-8"?>
<sst xmlns="http://schemas.openxmlformats.org/spreadsheetml/2006/main" count="204" uniqueCount="68">
  <si>
    <t>UNIVERSIDAD AUTONOMA DE CHIHUAHUA</t>
  </si>
  <si>
    <t>BALANCE GENERAL CONSOLIDADO AL 31 DE JULIO DE 2011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</si>
  <si>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</si>
  <si>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</si>
  <si>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</si>
  <si>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</si>
  <si>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</si>
  <si>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</si>
  <si>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</si>
  <si>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</si>
  <si>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</si>
  <si>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</si>
  <si>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</si>
  <si>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</si>
  <si>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</si>
  <si>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</si>
  <si>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</si>
  <si>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</si>
  <si>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</si>
  <si>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</si>
  <si>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</si>
  <si>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</si>
  <si>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</si>
  <si>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</si>
  <si>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</si>
  <si>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</si>
  <si>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</si>
  <si>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</si>
  <si>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</si>
  <si>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</si>
  <si>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</si>
  <si>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</si>
  <si>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</si>
  <si>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</si>
  <si>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>JULIO</t>
  </si>
  <si>
    <t xml:space="preserve">     FIJO</t>
  </si>
  <si>
    <t>SF</t>
  </si>
  <si>
    <t>SI</t>
  </si>
  <si>
    <t>AVALUO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</si>
  <si>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</si>
  <si>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</si>
  <si>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</si>
  <si>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</si>
  <si>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</si>
  <si>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</si>
  <si>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</si>
  <si>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</si>
  <si>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</si>
  <si>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</si>
  <si>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</si>
  <si>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</si>
  <si>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</si>
  <si>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</si>
  <si>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</si>
  <si>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</si>
  <si>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</si>
  <si>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</si>
  <si>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</si>
  <si>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</si>
  <si>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</si>
  <si>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</si>
  <si>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</si>
  <si>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</si>
  <si>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</si>
  <si>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</si>
  <si>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</si>
  <si>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BALANCE GENERAL CONSOLIDADO AL 31 DE AGOSTO DE 2011</t>
  </si>
  <si>
    <t>BALANCE GENERAL CONSOLIDADO AL 30 DE SEPTIEMBRE DE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</si>
</sst>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N$&quot;* #,##0.00_);_(&quot;N$&quot;* \(#,##0.00\);_(&quot;N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N$&quot;* #,##0_);_(&quot;N$&quot;* \(#,##0\);_(&quot;N$&quot;* &quot;-&quot;_);_(@_)"/>
    <numFmt numFmtId="169" formatCode="&quot;$&quot;#,##0_);\(&quot;$&quot;#,##0\)"/>
    <numFmt numFmtId="170" formatCode="_-[$€-2]* #,##0.00_-;\-[$€-2]* #,##0.00_-;_-[$€-2]* &quot;-&quot;??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7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3" fontId="9" fillId="0" borderId="0" xfId="0" applyNumberFormat="1" applyFont="1"/>
    <xf numFmtId="0" fontId="11" fillId="0" borderId="0" xfId="0" applyFont="1" applyBorder="1"/>
    <xf numFmtId="0" fontId="10" fillId="0" borderId="0" xfId="0" applyFont="1" applyBorder="1"/>
    <xf numFmtId="165" fontId="9" fillId="0" borderId="0" xfId="2" applyNumberFormat="1" applyFont="1"/>
    <xf numFmtId="3" fontId="9" fillId="0" borderId="0" xfId="1" applyNumberFormat="1" applyFont="1"/>
    <xf numFmtId="167" fontId="9" fillId="0" borderId="0" xfId="1" applyNumberFormat="1" applyFont="1"/>
    <xf numFmtId="167" fontId="9" fillId="0" borderId="4" xfId="1" applyNumberFormat="1" applyFont="1" applyBorder="1"/>
    <xf numFmtId="165" fontId="12" fillId="0" borderId="0" xfId="3" applyNumberFormat="1" applyFont="1" applyBorder="1"/>
    <xf numFmtId="3" fontId="9" fillId="0" borderId="0" xfId="1" applyNumberFormat="1" applyFont="1" applyBorder="1"/>
    <xf numFmtId="3" fontId="9" fillId="0" borderId="4" xfId="1" applyNumberFormat="1" applyFont="1" applyBorder="1"/>
    <xf numFmtId="165" fontId="13" fillId="0" borderId="0" xfId="3" applyNumberFormat="1" applyFont="1" applyBorder="1"/>
    <xf numFmtId="3" fontId="14" fillId="0" borderId="0" xfId="0" applyNumberFormat="1" applyFont="1"/>
    <xf numFmtId="0" fontId="15" fillId="0" borderId="0" xfId="0" applyFont="1"/>
    <xf numFmtId="16" fontId="14" fillId="0" borderId="0" xfId="0" applyNumberFormat="1" applyFont="1"/>
    <xf numFmtId="0" fontId="14" fillId="0" borderId="0" xfId="0" applyFont="1"/>
    <xf numFmtId="0" fontId="16" fillId="0" borderId="0" xfId="0" applyFont="1" applyBorder="1"/>
    <xf numFmtId="165" fontId="9" fillId="0" borderId="4" xfId="2" applyNumberFormat="1" applyFont="1" applyBorder="1"/>
    <xf numFmtId="165" fontId="9" fillId="0" borderId="0" xfId="3" applyNumberFormat="1" applyFont="1"/>
    <xf numFmtId="165" fontId="14" fillId="0" borderId="0" xfId="0" applyNumberFormat="1" applyFont="1"/>
    <xf numFmtId="49" fontId="9" fillId="0" borderId="0" xfId="0" applyNumberFormat="1" applyFont="1"/>
    <xf numFmtId="49" fontId="14" fillId="0" borderId="0" xfId="3" applyNumberFormat="1" applyFont="1"/>
    <xf numFmtId="49" fontId="14" fillId="0" borderId="0" xfId="1" applyNumberFormat="1" applyFont="1"/>
    <xf numFmtId="49" fontId="14" fillId="0" borderId="0" xfId="0" applyNumberFormat="1" applyFont="1"/>
    <xf numFmtId="49" fontId="17" fillId="0" borderId="0" xfId="1" applyNumberFormat="1" applyFont="1"/>
    <xf numFmtId="165" fontId="18" fillId="0" borderId="0" xfId="0" applyNumberFormat="1" applyFont="1"/>
    <xf numFmtId="167" fontId="9" fillId="0" borderId="0" xfId="1" applyNumberFormat="1" applyFont="1" applyAlignment="1">
      <alignment horizontal="right"/>
    </xf>
    <xf numFmtId="49" fontId="17" fillId="0" borderId="0" xfId="0" applyNumberFormat="1" applyFont="1"/>
    <xf numFmtId="49" fontId="14" fillId="0" borderId="0" xfId="1" applyNumberFormat="1" applyFont="1" applyAlignment="1">
      <alignment horizontal="right"/>
    </xf>
    <xf numFmtId="49" fontId="14" fillId="0" borderId="0" xfId="1" applyNumberFormat="1" applyFont="1" applyBorder="1"/>
    <xf numFmtId="167" fontId="9" fillId="0" borderId="4" xfId="1" applyNumberFormat="1" applyFont="1" applyBorder="1" applyAlignment="1">
      <alignment horizontal="right"/>
    </xf>
    <xf numFmtId="3" fontId="14" fillId="0" borderId="0" xfId="1" applyNumberFormat="1" applyFont="1" applyBorder="1"/>
    <xf numFmtId="167" fontId="14" fillId="0" borderId="0" xfId="1" applyNumberFormat="1" applyFont="1"/>
    <xf numFmtId="0" fontId="16" fillId="0" borderId="0" xfId="0" applyFont="1"/>
    <xf numFmtId="0" fontId="19" fillId="0" borderId="0" xfId="0" applyFont="1"/>
    <xf numFmtId="169" fontId="20" fillId="0" borderId="0" xfId="1" applyNumberFormat="1" applyFont="1"/>
    <xf numFmtId="0" fontId="21" fillId="0" borderId="0" xfId="0" applyFont="1"/>
    <xf numFmtId="0" fontId="2" fillId="0" borderId="0" xfId="0" applyFont="1" applyAlignment="1">
      <alignment horizontal="right"/>
    </xf>
  </cellXfs>
  <cellStyles count="9">
    <cellStyle name="Euro" xfId="4"/>
    <cellStyle name="Millares" xfId="1" builtinId="3"/>
    <cellStyle name="Millares 2" xfId="5"/>
    <cellStyle name="Moneda" xfId="2" builtinId="4"/>
    <cellStyle name="Moneda [0]" xfId="3" builtinId="7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366414791</v>
          </cell>
        </row>
      </sheetData>
      <sheetData sheetId="3">
        <row r="17">
          <cell r="L17">
            <v>50569518.745142616</v>
          </cell>
        </row>
      </sheetData>
      <sheetData sheetId="4"/>
      <sheetData sheetId="5">
        <row r="13">
          <cell r="G13">
            <v>4499.7299999999814</v>
          </cell>
        </row>
      </sheetData>
      <sheetData sheetId="6">
        <row r="6">
          <cell r="E6">
            <v>41903000</v>
          </cell>
        </row>
        <row r="61">
          <cell r="G61">
            <v>97642747.480000019</v>
          </cell>
        </row>
      </sheetData>
      <sheetData sheetId="7">
        <row r="6">
          <cell r="R6">
            <v>366414791</v>
          </cell>
        </row>
      </sheetData>
      <sheetData sheetId="8">
        <row r="7">
          <cell r="J7">
            <v>366414791</v>
          </cell>
        </row>
      </sheetData>
      <sheetData sheetId="9">
        <row r="6">
          <cell r="Q6">
            <v>41903000</v>
          </cell>
        </row>
      </sheetData>
      <sheetData sheetId="10">
        <row r="27">
          <cell r="B27">
            <v>381129.73</v>
          </cell>
          <cell r="C27">
            <v>0</v>
          </cell>
          <cell r="D27">
            <v>29783103.580000002</v>
          </cell>
          <cell r="E27">
            <v>257236.55000000002</v>
          </cell>
          <cell r="F27">
            <v>89827656.620000005</v>
          </cell>
        </row>
      </sheetData>
      <sheetData sheetId="11">
        <row r="62">
          <cell r="M62">
            <v>3261668.85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405691791</v>
          </cell>
        </row>
      </sheetData>
      <sheetData sheetId="3">
        <row r="17">
          <cell r="L17">
            <v>70090941.942462042</v>
          </cell>
        </row>
      </sheetData>
      <sheetData sheetId="4"/>
      <sheetData sheetId="5">
        <row r="13">
          <cell r="E13">
            <v>385079.73</v>
          </cell>
        </row>
      </sheetData>
      <sheetData sheetId="6">
        <row r="6">
          <cell r="E6">
            <v>39277000</v>
          </cell>
        </row>
        <row r="61">
          <cell r="G61">
            <v>162910127.7299999</v>
          </cell>
        </row>
      </sheetData>
      <sheetData sheetId="7">
        <row r="6">
          <cell r="T6">
            <v>405691791</v>
          </cell>
        </row>
      </sheetData>
      <sheetData sheetId="8">
        <row r="7">
          <cell r="J7">
            <v>405691791</v>
          </cell>
        </row>
      </sheetData>
      <sheetData sheetId="9">
        <row r="6">
          <cell r="S6">
            <v>39277000</v>
          </cell>
        </row>
      </sheetData>
      <sheetData sheetId="10">
        <row r="27">
          <cell r="B27">
            <v>385079.73</v>
          </cell>
          <cell r="C27">
            <v>0</v>
          </cell>
          <cell r="D27">
            <v>27475220.050000004</v>
          </cell>
          <cell r="E27">
            <v>272706.25</v>
          </cell>
          <cell r="F27">
            <v>124698219.66</v>
          </cell>
        </row>
      </sheetData>
      <sheetData sheetId="11">
        <row r="62">
          <cell r="M62">
            <v>3939026.87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459619791</v>
          </cell>
        </row>
      </sheetData>
      <sheetData sheetId="3">
        <row r="17">
          <cell r="L17">
            <v>81114402.842792079</v>
          </cell>
        </row>
      </sheetData>
      <sheetData sheetId="4"/>
      <sheetData sheetId="5">
        <row r="13">
          <cell r="E13">
            <v>386481.11</v>
          </cell>
        </row>
      </sheetData>
      <sheetData sheetId="6">
        <row r="6">
          <cell r="E6">
            <v>53928000</v>
          </cell>
        </row>
        <row r="61">
          <cell r="G61">
            <v>181164579.63999999</v>
          </cell>
        </row>
      </sheetData>
      <sheetData sheetId="7">
        <row r="6">
          <cell r="V6">
            <v>459619791</v>
          </cell>
        </row>
      </sheetData>
      <sheetData sheetId="8">
        <row r="7">
          <cell r="J7">
            <v>459619791</v>
          </cell>
        </row>
      </sheetData>
      <sheetData sheetId="9">
        <row r="6">
          <cell r="U6">
            <v>53928000</v>
          </cell>
        </row>
      </sheetData>
      <sheetData sheetId="10">
        <row r="27">
          <cell r="B27">
            <v>386481.11</v>
          </cell>
          <cell r="C27">
            <v>0</v>
          </cell>
          <cell r="D27">
            <v>33828544.43</v>
          </cell>
          <cell r="E27">
            <v>250404.41999999998</v>
          </cell>
          <cell r="F27">
            <v>120676000.98</v>
          </cell>
        </row>
      </sheetData>
      <sheetData sheetId="11">
        <row r="62">
          <cell r="M62">
            <v>5116115.45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30" workbookViewId="0">
      <selection activeCell="P10" sqref="P10"/>
    </sheetView>
  </sheetViews>
  <sheetFormatPr baseColWidth="10" defaultRowHeight="12.75" x14ac:dyDescent="0.2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6" width="11.42578125" style="5"/>
  </cols>
  <sheetData>
    <row r="1" spans="1:24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2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2.75" customHeight="1" thickBot="1" x14ac:dyDescent="0.25">
      <c r="N3" s="6"/>
      <c r="O3" s="6"/>
      <c r="P3" s="6"/>
      <c r="Q3" s="7"/>
      <c r="R3" s="7"/>
      <c r="S3" s="7"/>
      <c r="T3" s="7"/>
      <c r="U3" s="7"/>
      <c r="V3" s="7"/>
      <c r="W3" s="7"/>
      <c r="X3" s="7"/>
    </row>
    <row r="4" spans="1:24" ht="12.75" customHeight="1" thickBot="1" x14ac:dyDescent="0.25">
      <c r="A4" s="8" t="s">
        <v>2</v>
      </c>
      <c r="B4" s="9"/>
      <c r="C4" s="9"/>
      <c r="D4" s="9"/>
      <c r="E4" s="9"/>
      <c r="F4" s="9"/>
      <c r="G4" s="10" t="s">
        <v>3</v>
      </c>
      <c r="H4" s="11"/>
      <c r="I4" s="9"/>
      <c r="J4" s="9" t="s">
        <v>2</v>
      </c>
      <c r="K4" s="9"/>
      <c r="L4" s="12" t="s">
        <v>4</v>
      </c>
      <c r="M4" s="13"/>
      <c r="N4" s="6"/>
      <c r="O4" s="6"/>
      <c r="P4" s="6"/>
      <c r="Q4" s="7"/>
      <c r="R4" s="7"/>
      <c r="S4" s="7"/>
      <c r="T4" s="7"/>
      <c r="U4" s="7"/>
      <c r="V4" s="7"/>
      <c r="W4" s="7"/>
      <c r="X4" s="7"/>
    </row>
    <row r="5" spans="1:24" ht="12.75" customHeight="1" thickBot="1" x14ac:dyDescent="0.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5"/>
      <c r="M5" s="16"/>
      <c r="N5" s="6"/>
      <c r="O5" s="6"/>
      <c r="P5" s="6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17"/>
      <c r="B6" s="17"/>
      <c r="C6" s="17"/>
      <c r="D6" s="17"/>
      <c r="E6" s="17"/>
      <c r="F6" s="17"/>
      <c r="G6" s="18"/>
      <c r="H6" s="18"/>
      <c r="I6" s="17"/>
      <c r="J6" s="17"/>
      <c r="K6" s="17"/>
      <c r="N6" s="6"/>
      <c r="O6" s="6"/>
      <c r="P6" s="6"/>
      <c r="Q6" s="7"/>
      <c r="R6" s="7"/>
      <c r="S6" s="7"/>
      <c r="T6" s="7"/>
      <c r="U6" s="7"/>
      <c r="V6" s="7"/>
      <c r="W6" s="7"/>
      <c r="X6" s="7"/>
    </row>
    <row r="7" spans="1:24" s="21" customFormat="1" ht="12.75" customHeight="1" x14ac:dyDescent="0.2">
      <c r="A7" s="19"/>
      <c r="B7" s="19"/>
      <c r="C7" s="19"/>
      <c r="D7" s="19"/>
      <c r="E7" s="19"/>
      <c r="F7" s="19"/>
      <c r="G7" s="20"/>
      <c r="H7" s="20"/>
      <c r="I7" s="19"/>
      <c r="J7" s="19"/>
      <c r="K7" s="1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1" customFormat="1" ht="12.75" customHeight="1" x14ac:dyDescent="0.2">
      <c r="A8" s="23" t="s">
        <v>5</v>
      </c>
      <c r="G8" s="24"/>
      <c r="H8" s="24"/>
      <c r="I8" s="23" t="s">
        <v>6</v>
      </c>
    </row>
    <row r="9" spans="1:24" s="21" customFormat="1" ht="12.75" customHeight="1" x14ac:dyDescent="0.2">
      <c r="G9" s="24"/>
      <c r="H9" s="24"/>
    </row>
    <row r="10" spans="1:24" s="21" customFormat="1" ht="12.75" customHeight="1" x14ac:dyDescent="0.2">
      <c r="A10" s="25" t="s">
        <v>7</v>
      </c>
      <c r="G10" s="24"/>
      <c r="H10" s="24"/>
      <c r="I10" s="25" t="s">
        <v>8</v>
      </c>
      <c r="J10" s="26"/>
      <c r="K10" s="26"/>
    </row>
    <row r="11" spans="1:24" s="21" customFormat="1" ht="12.75" customHeight="1" x14ac:dyDescent="0.2">
      <c r="G11" s="24"/>
      <c r="H11" s="24"/>
    </row>
    <row r="12" spans="1:24" s="21" customFormat="1" ht="12.75" customHeight="1" x14ac:dyDescent="0.2">
      <c r="A12" s="21" t="s">
        <v>9</v>
      </c>
      <c r="G12" s="27">
        <f>SUM([1]CAJA!B27)</f>
        <v>381129.73</v>
      </c>
      <c r="H12" s="27"/>
      <c r="I12" s="21" t="s">
        <v>10</v>
      </c>
      <c r="L12" s="27">
        <v>15350074.92</v>
      </c>
    </row>
    <row r="13" spans="1:24" s="21" customFormat="1" ht="12.75" customHeight="1" x14ac:dyDescent="0.2">
      <c r="A13" s="21" t="s">
        <v>11</v>
      </c>
      <c r="G13" s="28">
        <f>SUM([1]CAJA!C27)</f>
        <v>0</v>
      </c>
      <c r="H13" s="28"/>
      <c r="I13" s="21" t="s">
        <v>12</v>
      </c>
      <c r="L13" s="29">
        <v>36466198.43</v>
      </c>
    </row>
    <row r="14" spans="1:24" s="21" customFormat="1" ht="12.75" customHeight="1" x14ac:dyDescent="0.2">
      <c r="A14" s="21" t="s">
        <v>13</v>
      </c>
      <c r="G14" s="28">
        <f>SUM([1]CAJA!D27)</f>
        <v>29783103.580000002</v>
      </c>
      <c r="H14" s="28"/>
      <c r="I14" s="21" t="s">
        <v>14</v>
      </c>
      <c r="L14" s="29">
        <v>1774159.18</v>
      </c>
    </row>
    <row r="15" spans="1:24" s="21" customFormat="1" ht="12.75" customHeight="1" x14ac:dyDescent="0.2">
      <c r="A15" s="21" t="s">
        <v>15</v>
      </c>
      <c r="G15" s="28">
        <f>SUM([1]CAJA!E27)</f>
        <v>257236.55000000002</v>
      </c>
      <c r="H15" s="28"/>
      <c r="I15" s="21" t="s">
        <v>16</v>
      </c>
      <c r="L15" s="29">
        <v>-3100789.15</v>
      </c>
    </row>
    <row r="16" spans="1:24" s="21" customFormat="1" ht="12.75" customHeight="1" x14ac:dyDescent="0.2">
      <c r="A16" s="21" t="s">
        <v>17</v>
      </c>
      <c r="G16" s="28">
        <f>SUM([1]CAJA!F27)</f>
        <v>89827656.620000005</v>
      </c>
      <c r="H16" s="28"/>
      <c r="I16" s="21" t="s">
        <v>18</v>
      </c>
      <c r="L16" s="29">
        <v>5538199.5700000003</v>
      </c>
    </row>
    <row r="17" spans="1:12" s="21" customFormat="1" ht="12.75" customHeight="1" x14ac:dyDescent="0.2">
      <c r="A17" s="21" t="s">
        <v>19</v>
      </c>
      <c r="G17" s="28">
        <v>5580772.46</v>
      </c>
      <c r="H17" s="28"/>
      <c r="I17" s="21" t="s">
        <v>20</v>
      </c>
      <c r="L17" s="29">
        <v>7087784.4400000004</v>
      </c>
    </row>
    <row r="18" spans="1:12" s="21" customFormat="1" ht="12.75" customHeight="1" x14ac:dyDescent="0.2">
      <c r="A18" s="21" t="s">
        <v>21</v>
      </c>
      <c r="G18" s="28">
        <v>13811782.48</v>
      </c>
      <c r="H18" s="28"/>
      <c r="I18" s="21" t="s">
        <v>22</v>
      </c>
      <c r="L18" s="29">
        <v>53552667.149999999</v>
      </c>
    </row>
    <row r="19" spans="1:12" s="21" customFormat="1" ht="12.75" customHeight="1" x14ac:dyDescent="0.2">
      <c r="A19" s="21" t="s">
        <v>23</v>
      </c>
      <c r="G19" s="28">
        <v>15280260.199999999</v>
      </c>
      <c r="H19" s="28"/>
      <c r="I19" s="21" t="s">
        <v>24</v>
      </c>
      <c r="L19" s="29">
        <v>0</v>
      </c>
    </row>
    <row r="20" spans="1:12" s="21" customFormat="1" ht="12.75" customHeight="1" x14ac:dyDescent="0.2">
      <c r="A20" s="21" t="s">
        <v>25</v>
      </c>
      <c r="G20" s="28">
        <v>32155674.09</v>
      </c>
      <c r="H20" s="28"/>
      <c r="I20" s="21" t="s">
        <v>26</v>
      </c>
      <c r="L20" s="30">
        <v>32462429.550000001</v>
      </c>
    </row>
    <row r="21" spans="1:12" s="21" customFormat="1" ht="12.75" customHeight="1" x14ac:dyDescent="0.2">
      <c r="A21" s="21" t="s">
        <v>27</v>
      </c>
      <c r="G21" s="28">
        <v>1646154.13</v>
      </c>
      <c r="H21" s="28"/>
      <c r="L21" s="28"/>
    </row>
    <row r="22" spans="1:12" s="21" customFormat="1" ht="12.75" customHeight="1" x14ac:dyDescent="0.35">
      <c r="A22" s="21" t="s">
        <v>28</v>
      </c>
      <c r="G22" s="28">
        <v>2231441.06</v>
      </c>
      <c r="H22" s="28"/>
      <c r="I22" s="23" t="s">
        <v>29</v>
      </c>
      <c r="J22" s="23"/>
      <c r="K22" s="23"/>
      <c r="L22" s="31">
        <f>SUM(L12:L21)+0.5</f>
        <v>149130724.59</v>
      </c>
    </row>
    <row r="23" spans="1:12" s="21" customFormat="1" ht="12.75" customHeight="1" x14ac:dyDescent="0.2">
      <c r="A23" s="21" t="s">
        <v>30</v>
      </c>
      <c r="G23" s="28">
        <v>726500.42</v>
      </c>
      <c r="H23" s="32"/>
      <c r="L23" s="24"/>
    </row>
    <row r="24" spans="1:12" s="21" customFormat="1" ht="7.5" customHeight="1" x14ac:dyDescent="0.35">
      <c r="G24" s="33"/>
      <c r="H24" s="34"/>
      <c r="L24" s="24"/>
    </row>
    <row r="25" spans="1:12" s="21" customFormat="1" ht="12.75" customHeight="1" x14ac:dyDescent="0.35">
      <c r="B25" s="23" t="s">
        <v>31</v>
      </c>
      <c r="C25" s="23"/>
      <c r="D25" s="23"/>
      <c r="G25" s="31">
        <f>SUM(G12:G24)</f>
        <v>191681711.31999996</v>
      </c>
      <c r="H25" s="35"/>
      <c r="I25" s="25" t="s">
        <v>32</v>
      </c>
      <c r="J25" s="26"/>
      <c r="K25" s="26"/>
      <c r="L25" s="24"/>
    </row>
    <row r="26" spans="1:12" s="21" customFormat="1" ht="12.75" customHeight="1" x14ac:dyDescent="0.2">
      <c r="A26" s="25" t="s">
        <v>33</v>
      </c>
      <c r="C26" s="36" t="s">
        <v>34</v>
      </c>
      <c r="D26" s="37">
        <v>36160</v>
      </c>
      <c r="E26" s="38"/>
      <c r="F26" s="35"/>
      <c r="H26" s="35"/>
      <c r="I26" s="39" t="s">
        <v>24</v>
      </c>
      <c r="J26" s="39"/>
      <c r="K26" s="39"/>
      <c r="L26" s="40">
        <v>0</v>
      </c>
    </row>
    <row r="27" spans="1:12" s="21" customFormat="1" ht="12.75" customHeight="1" x14ac:dyDescent="0.2">
      <c r="A27" s="25" t="s">
        <v>35</v>
      </c>
      <c r="C27" s="38" t="s">
        <v>36</v>
      </c>
      <c r="D27" s="38" t="s">
        <v>37</v>
      </c>
      <c r="E27" s="38" t="s">
        <v>38</v>
      </c>
      <c r="F27" s="24"/>
      <c r="G27" s="41"/>
      <c r="H27" s="42"/>
      <c r="L27" s="24"/>
    </row>
    <row r="28" spans="1:12" s="21" customFormat="1" ht="12.75" customHeight="1" x14ac:dyDescent="0.35">
      <c r="A28" s="43" t="s">
        <v>39</v>
      </c>
      <c r="B28" s="43"/>
      <c r="C28" s="44">
        <v>55512</v>
      </c>
      <c r="D28" s="45">
        <v>44687</v>
      </c>
      <c r="E28" s="46">
        <v>10570</v>
      </c>
      <c r="F28" s="47"/>
      <c r="G28" s="41">
        <v>8209567.1100000003</v>
      </c>
      <c r="H28" s="48"/>
      <c r="I28" s="23" t="s">
        <v>40</v>
      </c>
      <c r="J28" s="23"/>
      <c r="K28" s="23"/>
      <c r="L28" s="31">
        <f>SUM(L26:L27)</f>
        <v>0</v>
      </c>
    </row>
    <row r="29" spans="1:12" s="21" customFormat="1" ht="12.75" customHeight="1" x14ac:dyDescent="0.2">
      <c r="A29" s="43" t="s">
        <v>41</v>
      </c>
      <c r="B29" s="43"/>
      <c r="C29" s="45">
        <v>1446432</v>
      </c>
      <c r="D29" s="45">
        <v>1262631</v>
      </c>
      <c r="E29" s="46">
        <v>0</v>
      </c>
      <c r="F29" s="47"/>
      <c r="G29" s="49">
        <v>6483014.8300000001</v>
      </c>
      <c r="H29" s="48"/>
      <c r="L29" s="28"/>
    </row>
    <row r="30" spans="1:12" s="21" customFormat="1" ht="12.75" customHeight="1" x14ac:dyDescent="0.35">
      <c r="A30" s="43" t="s">
        <v>42</v>
      </c>
      <c r="B30" s="43"/>
      <c r="C30" s="45">
        <v>11263758</v>
      </c>
      <c r="D30" s="45">
        <v>11263758</v>
      </c>
      <c r="E30" s="46">
        <v>257652182</v>
      </c>
      <c r="F30" s="47"/>
      <c r="G30" s="49">
        <v>282967431.5</v>
      </c>
      <c r="H30" s="48"/>
      <c r="I30" s="23" t="s">
        <v>43</v>
      </c>
      <c r="J30" s="23"/>
      <c r="L30" s="31">
        <f>+L22+L28</f>
        <v>149130724.59</v>
      </c>
    </row>
    <row r="31" spans="1:12" s="21" customFormat="1" ht="12.75" customHeight="1" x14ac:dyDescent="0.2">
      <c r="A31" s="43" t="s">
        <v>44</v>
      </c>
      <c r="B31" s="43"/>
      <c r="C31" s="45">
        <v>48565945</v>
      </c>
      <c r="D31" s="45">
        <v>47774436</v>
      </c>
      <c r="E31" s="46">
        <v>256244697</v>
      </c>
      <c r="F31" s="47"/>
      <c r="G31" s="49">
        <v>873816948.96000004</v>
      </c>
      <c r="H31" s="48"/>
      <c r="L31" s="24"/>
    </row>
    <row r="32" spans="1:12" s="21" customFormat="1" ht="12.75" customHeight="1" x14ac:dyDescent="0.2">
      <c r="A32" s="43" t="s">
        <v>45</v>
      </c>
      <c r="B32" s="43"/>
      <c r="C32" s="45">
        <v>18431</v>
      </c>
      <c r="D32" s="46">
        <v>0</v>
      </c>
      <c r="E32" s="46">
        <v>0</v>
      </c>
      <c r="F32" s="50"/>
      <c r="G32" s="49">
        <v>557834108.00999999</v>
      </c>
      <c r="H32" s="42"/>
      <c r="L32" s="24"/>
    </row>
    <row r="33" spans="1:14" s="21" customFormat="1" ht="12.75" customHeight="1" x14ac:dyDescent="0.2">
      <c r="A33" s="43" t="s">
        <v>46</v>
      </c>
      <c r="B33" s="43"/>
      <c r="C33" s="45">
        <v>1532671</v>
      </c>
      <c r="D33" s="45">
        <v>1505638</v>
      </c>
      <c r="E33" s="46">
        <v>6425438</v>
      </c>
      <c r="F33" s="47"/>
      <c r="G33" s="49">
        <v>7301487.5599999996</v>
      </c>
      <c r="H33" s="42"/>
      <c r="L33" s="24"/>
    </row>
    <row r="34" spans="1:14" s="21" customFormat="1" ht="12.75" customHeight="1" x14ac:dyDescent="0.2">
      <c r="A34" s="43" t="s">
        <v>47</v>
      </c>
      <c r="B34" s="43"/>
      <c r="C34" s="45">
        <v>7517712</v>
      </c>
      <c r="D34" s="45">
        <v>5908596</v>
      </c>
      <c r="E34" s="46">
        <v>7035829</v>
      </c>
      <c r="F34" s="47"/>
      <c r="G34" s="49">
        <v>114977511.81</v>
      </c>
      <c r="H34" s="42"/>
      <c r="L34" s="24"/>
    </row>
    <row r="35" spans="1:14" s="21" customFormat="1" ht="12.75" customHeight="1" x14ac:dyDescent="0.2">
      <c r="A35" s="43" t="s">
        <v>48</v>
      </c>
      <c r="B35" s="43"/>
      <c r="C35" s="45">
        <v>17622355</v>
      </c>
      <c r="D35" s="45">
        <v>16620228</v>
      </c>
      <c r="E35" s="46">
        <v>37071046</v>
      </c>
      <c r="F35" s="47"/>
      <c r="G35" s="49">
        <v>325347344.92000002</v>
      </c>
      <c r="H35" s="42"/>
      <c r="L35" s="24"/>
    </row>
    <row r="36" spans="1:14" s="21" customFormat="1" ht="12.75" customHeight="1" x14ac:dyDescent="0.2">
      <c r="A36" s="43" t="s">
        <v>49</v>
      </c>
      <c r="B36" s="43"/>
      <c r="C36" s="45">
        <v>4586619</v>
      </c>
      <c r="D36" s="45">
        <v>3760470</v>
      </c>
      <c r="E36" s="46">
        <v>3329782</v>
      </c>
      <c r="F36" s="47"/>
      <c r="G36" s="49">
        <v>55711383.5</v>
      </c>
      <c r="H36" s="42"/>
      <c r="L36" s="24"/>
    </row>
    <row r="37" spans="1:14" s="21" customFormat="1" ht="12.75" customHeight="1" x14ac:dyDescent="0.2">
      <c r="A37" s="43" t="s">
        <v>50</v>
      </c>
      <c r="B37" s="43"/>
      <c r="C37" s="51">
        <v>20335911</v>
      </c>
      <c r="D37" s="45">
        <v>18402729</v>
      </c>
      <c r="E37" s="46">
        <v>9196696</v>
      </c>
      <c r="F37" s="47"/>
      <c r="G37" s="49">
        <v>136552928.41999999</v>
      </c>
      <c r="H37" s="42"/>
      <c r="I37" s="25" t="s">
        <v>51</v>
      </c>
      <c r="J37" s="26"/>
      <c r="L37" s="24"/>
    </row>
    <row r="38" spans="1:14" s="21" customFormat="1" ht="12.75" customHeight="1" x14ac:dyDescent="0.2">
      <c r="A38" s="43" t="s">
        <v>52</v>
      </c>
      <c r="B38" s="43"/>
      <c r="C38" s="52">
        <v>568019</v>
      </c>
      <c r="D38" s="52">
        <v>568019</v>
      </c>
      <c r="E38" s="46">
        <v>568019</v>
      </c>
      <c r="F38" s="47"/>
      <c r="G38" s="49">
        <v>5390087.3399999999</v>
      </c>
      <c r="H38" s="42"/>
      <c r="I38" s="26"/>
      <c r="J38" s="26"/>
      <c r="L38" s="24"/>
    </row>
    <row r="39" spans="1:14" s="21" customFormat="1" ht="12.75" customHeight="1" x14ac:dyDescent="0.2">
      <c r="A39" s="43" t="s">
        <v>53</v>
      </c>
      <c r="B39" s="43"/>
      <c r="C39" s="52"/>
      <c r="D39" s="52"/>
      <c r="E39" s="46"/>
      <c r="F39" s="47"/>
      <c r="G39" s="53">
        <v>12919155.75</v>
      </c>
      <c r="H39" s="42"/>
      <c r="I39" s="26"/>
      <c r="J39" s="26"/>
      <c r="L39" s="24"/>
    </row>
    <row r="40" spans="1:14" s="21" customFormat="1" ht="12.75" customHeight="1" x14ac:dyDescent="0.35">
      <c r="B40" s="23" t="s">
        <v>54</v>
      </c>
      <c r="C40" s="54">
        <f>SUM(C28:C38)</f>
        <v>113513365</v>
      </c>
      <c r="D40" s="54">
        <f>SUM(D28:D38)</f>
        <v>107111192</v>
      </c>
      <c r="E40" s="54">
        <f>SUM(E28:E38)</f>
        <v>577534259</v>
      </c>
      <c r="F40" s="55">
        <f>SUM(F28:F38)</f>
        <v>0</v>
      </c>
      <c r="G40" s="31">
        <f>SUM(G28:G39)</f>
        <v>2387510969.71</v>
      </c>
      <c r="H40" s="35"/>
      <c r="I40" s="21" t="s">
        <v>55</v>
      </c>
      <c r="L40" s="41">
        <v>627980133</v>
      </c>
    </row>
    <row r="41" spans="1:14" s="21" customFormat="1" ht="12.75" customHeight="1" x14ac:dyDescent="0.2">
      <c r="A41" s="25" t="s">
        <v>56</v>
      </c>
      <c r="B41" s="56"/>
      <c r="C41" s="56"/>
      <c r="D41" s="56"/>
      <c r="G41" s="24"/>
      <c r="H41" s="28"/>
      <c r="I41" s="21" t="s">
        <v>57</v>
      </c>
      <c r="L41" s="29">
        <v>1704784864.21</v>
      </c>
    </row>
    <row r="42" spans="1:14" s="21" customFormat="1" ht="12.75" customHeight="1" x14ac:dyDescent="0.2">
      <c r="A42" s="21" t="s">
        <v>58</v>
      </c>
      <c r="G42" s="28">
        <v>53832.11</v>
      </c>
      <c r="H42" s="28"/>
      <c r="I42" s="21" t="s">
        <v>59</v>
      </c>
      <c r="L42" s="30">
        <f>SUM([1]rdo!G61)</f>
        <v>97642747.480000019</v>
      </c>
    </row>
    <row r="43" spans="1:14" s="21" customFormat="1" ht="12.75" customHeight="1" x14ac:dyDescent="0.2">
      <c r="A43" s="21" t="s">
        <v>60</v>
      </c>
      <c r="G43" s="28">
        <v>63448.71</v>
      </c>
      <c r="H43" s="28"/>
      <c r="L43" s="24"/>
    </row>
    <row r="44" spans="1:14" s="21" customFormat="1" ht="15.75" customHeight="1" x14ac:dyDescent="0.2">
      <c r="A44" s="21" t="s">
        <v>61</v>
      </c>
      <c r="G44" s="28">
        <v>228506.56</v>
      </c>
      <c r="H44" s="32"/>
      <c r="L44" s="24"/>
    </row>
    <row r="45" spans="1:14" s="21" customFormat="1" ht="12.75" customHeight="1" x14ac:dyDescent="0.35">
      <c r="E45" s="23"/>
      <c r="G45" s="30"/>
      <c r="H45" s="31"/>
      <c r="I45" s="23" t="s">
        <v>62</v>
      </c>
      <c r="J45" s="23"/>
      <c r="K45" s="23"/>
      <c r="L45" s="31">
        <f>SUM(L40:L43)</f>
        <v>2430407744.6900001</v>
      </c>
      <c r="N45" s="38"/>
    </row>
    <row r="46" spans="1:14" s="21" customFormat="1" ht="12.75" customHeight="1" x14ac:dyDescent="0.35">
      <c r="B46" s="23" t="s">
        <v>63</v>
      </c>
      <c r="C46" s="23"/>
      <c r="D46" s="23"/>
      <c r="F46" s="57"/>
      <c r="G46" s="31">
        <f>SUM(G42:G45)</f>
        <v>345787.38</v>
      </c>
      <c r="H46" s="24"/>
      <c r="I46" s="23"/>
      <c r="J46" s="23"/>
      <c r="K46" s="23"/>
      <c r="L46" s="58"/>
      <c r="N46" s="38"/>
    </row>
    <row r="47" spans="1:14" s="21" customFormat="1" ht="12.75" customHeight="1" x14ac:dyDescent="0.35">
      <c r="E47" s="23"/>
      <c r="G47" s="24"/>
      <c r="H47" s="31"/>
      <c r="I47" s="23"/>
      <c r="J47" s="23"/>
      <c r="K47" s="23"/>
      <c r="L47" s="58"/>
      <c r="N47" s="38"/>
    </row>
    <row r="48" spans="1:14" s="21" customFormat="1" ht="12.75" customHeight="1" x14ac:dyDescent="0.35">
      <c r="B48" s="23" t="s">
        <v>64</v>
      </c>
      <c r="C48" s="23"/>
      <c r="D48" s="23"/>
      <c r="F48" s="57"/>
      <c r="G48" s="31">
        <f>SUM(G46+G40+G25)+0.5</f>
        <v>2579538468.9100003</v>
      </c>
      <c r="I48" s="23" t="s">
        <v>65</v>
      </c>
      <c r="J48" s="23"/>
      <c r="K48" s="23"/>
      <c r="L48" s="31">
        <f>SUM(L30+L45)</f>
        <v>2579538469.2800002</v>
      </c>
      <c r="N48" s="42">
        <f>SUM(L48-G48)</f>
        <v>0.36999988555908203</v>
      </c>
    </row>
    <row r="49" spans="1:32" s="59" customFormat="1" ht="12.75" customHeight="1" x14ac:dyDescent="0.2">
      <c r="A49" s="21"/>
      <c r="B49" s="21"/>
      <c r="C49" s="21"/>
      <c r="D49" s="21"/>
      <c r="F49" s="21"/>
      <c r="G49" s="21"/>
      <c r="I49" s="21"/>
      <c r="J49" s="21"/>
      <c r="K49" s="21"/>
      <c r="L49" s="21"/>
      <c r="M49" s="21"/>
      <c r="N49" s="3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2.75" customHeight="1" x14ac:dyDescent="0.2">
      <c r="A50" s="59"/>
      <c r="B50" s="59"/>
      <c r="C50" s="59"/>
      <c r="D50" s="59"/>
      <c r="F50" s="59"/>
      <c r="G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2" x14ac:dyDescent="0.2">
      <c r="A51" s="60"/>
    </row>
    <row r="52" spans="1:32" x14ac:dyDescent="0.2">
      <c r="A52" s="60"/>
    </row>
  </sheetData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="130" workbookViewId="0">
      <selection activeCell="G16" sqref="G16"/>
    </sheetView>
  </sheetViews>
  <sheetFormatPr baseColWidth="10" defaultRowHeight="12.75" x14ac:dyDescent="0.2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6" width="11.42578125" style="5"/>
  </cols>
  <sheetData>
    <row r="1" spans="1:24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2.75" customHeight="1" x14ac:dyDescent="0.2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2.75" customHeight="1" thickBot="1" x14ac:dyDescent="0.25">
      <c r="N3" s="6"/>
      <c r="O3" s="6"/>
      <c r="P3" s="6"/>
      <c r="Q3" s="7"/>
      <c r="R3" s="7"/>
      <c r="S3" s="7"/>
      <c r="T3" s="7"/>
      <c r="U3" s="7"/>
      <c r="V3" s="7"/>
      <c r="W3" s="7"/>
      <c r="X3" s="7"/>
    </row>
    <row r="4" spans="1:24" ht="12.75" customHeight="1" thickBot="1" x14ac:dyDescent="0.25">
      <c r="A4" s="8" t="s">
        <v>2</v>
      </c>
      <c r="B4" s="9"/>
      <c r="C4" s="9"/>
      <c r="D4" s="9"/>
      <c r="E4" s="9"/>
      <c r="F4" s="9"/>
      <c r="G4" s="10" t="s">
        <v>3</v>
      </c>
      <c r="H4" s="11"/>
      <c r="I4" s="9"/>
      <c r="J4" s="9" t="s">
        <v>2</v>
      </c>
      <c r="K4" s="9"/>
      <c r="L4" s="12" t="s">
        <v>4</v>
      </c>
      <c r="M4" s="13"/>
      <c r="N4" s="6"/>
      <c r="O4" s="6"/>
      <c r="P4" s="6"/>
      <c r="Q4" s="7"/>
      <c r="R4" s="7"/>
      <c r="S4" s="7"/>
      <c r="T4" s="7"/>
      <c r="U4" s="7"/>
      <c r="V4" s="7"/>
      <c r="W4" s="7"/>
      <c r="X4" s="7"/>
    </row>
    <row r="5" spans="1:24" ht="12.75" customHeight="1" thickBot="1" x14ac:dyDescent="0.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5"/>
      <c r="M5" s="16"/>
      <c r="N5" s="6"/>
      <c r="O5" s="6"/>
      <c r="P5" s="6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17"/>
      <c r="B6" s="17"/>
      <c r="C6" s="17"/>
      <c r="D6" s="17"/>
      <c r="E6" s="17"/>
      <c r="F6" s="17"/>
      <c r="G6" s="18"/>
      <c r="H6" s="18"/>
      <c r="I6" s="17"/>
      <c r="J6" s="17"/>
      <c r="K6" s="17"/>
      <c r="N6" s="6"/>
      <c r="O6" s="6"/>
      <c r="P6" s="6"/>
      <c r="Q6" s="7"/>
      <c r="R6" s="7"/>
      <c r="S6" s="7"/>
      <c r="T6" s="7"/>
      <c r="U6" s="7"/>
      <c r="V6" s="7"/>
      <c r="W6" s="7"/>
      <c r="X6" s="7"/>
    </row>
    <row r="7" spans="1:24" s="21" customFormat="1" ht="12.75" customHeight="1" x14ac:dyDescent="0.2">
      <c r="A7" s="19"/>
      <c r="B7" s="19"/>
      <c r="C7" s="19"/>
      <c r="D7" s="19"/>
      <c r="E7" s="19"/>
      <c r="F7" s="19"/>
      <c r="G7" s="20"/>
      <c r="H7" s="20"/>
      <c r="I7" s="19"/>
      <c r="J7" s="19"/>
      <c r="K7" s="1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1" customFormat="1" ht="12.75" customHeight="1" x14ac:dyDescent="0.2">
      <c r="A8" s="23" t="s">
        <v>5</v>
      </c>
      <c r="G8" s="24"/>
      <c r="H8" s="24"/>
      <c r="I8" s="23" t="s">
        <v>6</v>
      </c>
    </row>
    <row r="9" spans="1:24" s="21" customFormat="1" ht="12.75" customHeight="1" x14ac:dyDescent="0.2">
      <c r="G9" s="24"/>
      <c r="H9" s="24"/>
    </row>
    <row r="10" spans="1:24" s="21" customFormat="1" ht="12.75" customHeight="1" x14ac:dyDescent="0.2">
      <c r="A10" s="25" t="s">
        <v>7</v>
      </c>
      <c r="G10" s="24"/>
      <c r="H10" s="24"/>
      <c r="I10" s="25" t="s">
        <v>8</v>
      </c>
      <c r="J10" s="26"/>
      <c r="K10" s="26"/>
    </row>
    <row r="11" spans="1:24" s="21" customFormat="1" ht="12.75" customHeight="1" x14ac:dyDescent="0.2">
      <c r="G11" s="24"/>
      <c r="H11" s="24"/>
    </row>
    <row r="12" spans="1:24" s="21" customFormat="1" ht="12.75" customHeight="1" x14ac:dyDescent="0.2">
      <c r="A12" s="21" t="s">
        <v>9</v>
      </c>
      <c r="G12" s="27">
        <f>SUM([2]CAJA!B27)</f>
        <v>385079.73</v>
      </c>
      <c r="H12" s="27"/>
      <c r="I12" s="21" t="s">
        <v>10</v>
      </c>
      <c r="L12" s="27">
        <v>21514800.620000001</v>
      </c>
    </row>
    <row r="13" spans="1:24" s="21" customFormat="1" ht="12.75" customHeight="1" x14ac:dyDescent="0.2">
      <c r="A13" s="21" t="s">
        <v>11</v>
      </c>
      <c r="G13" s="28">
        <f>SUM([2]CAJA!C27)</f>
        <v>0</v>
      </c>
      <c r="H13" s="28"/>
      <c r="I13" s="21" t="s">
        <v>12</v>
      </c>
      <c r="L13" s="29">
        <v>24402357.329999998</v>
      </c>
    </row>
    <row r="14" spans="1:24" s="21" customFormat="1" ht="12.75" customHeight="1" x14ac:dyDescent="0.2">
      <c r="A14" s="21" t="s">
        <v>13</v>
      </c>
      <c r="G14" s="28">
        <f>SUM([2]CAJA!D27)</f>
        <v>27475220.050000004</v>
      </c>
      <c r="H14" s="28"/>
      <c r="I14" s="21" t="s">
        <v>14</v>
      </c>
      <c r="L14" s="29">
        <v>1784509.77</v>
      </c>
    </row>
    <row r="15" spans="1:24" s="21" customFormat="1" ht="12.75" customHeight="1" x14ac:dyDescent="0.2">
      <c r="A15" s="21" t="s">
        <v>15</v>
      </c>
      <c r="G15" s="28">
        <f>SUM([2]CAJA!E27)</f>
        <v>272706.25</v>
      </c>
      <c r="H15" s="28"/>
      <c r="I15" s="21" t="s">
        <v>16</v>
      </c>
      <c r="L15" s="29">
        <v>3707481.25</v>
      </c>
    </row>
    <row r="16" spans="1:24" s="21" customFormat="1" ht="12.75" customHeight="1" x14ac:dyDescent="0.2">
      <c r="A16" s="21" t="s">
        <v>17</v>
      </c>
      <c r="G16" s="28">
        <f>SUM([2]CAJA!F27)</f>
        <v>124698219.66</v>
      </c>
      <c r="H16" s="28"/>
      <c r="I16" s="21" t="s">
        <v>18</v>
      </c>
      <c r="L16" s="29">
        <v>5059312.54</v>
      </c>
    </row>
    <row r="17" spans="1:12" s="21" customFormat="1" ht="12.75" customHeight="1" x14ac:dyDescent="0.2">
      <c r="A17" s="21" t="s">
        <v>19</v>
      </c>
      <c r="G17" s="28">
        <v>9589564.7400000002</v>
      </c>
      <c r="H17" s="28"/>
      <c r="I17" s="21" t="s">
        <v>20</v>
      </c>
      <c r="L17" s="29">
        <v>6707467.21</v>
      </c>
    </row>
    <row r="18" spans="1:12" s="21" customFormat="1" ht="12.75" customHeight="1" x14ac:dyDescent="0.2">
      <c r="A18" s="21" t="s">
        <v>21</v>
      </c>
      <c r="G18" s="28">
        <v>13837491.220000001</v>
      </c>
      <c r="H18" s="28"/>
      <c r="I18" s="21" t="s">
        <v>22</v>
      </c>
      <c r="L18" s="29">
        <v>49933269.439999998</v>
      </c>
    </row>
    <row r="19" spans="1:12" s="21" customFormat="1" ht="12.75" customHeight="1" x14ac:dyDescent="0.2">
      <c r="A19" s="21" t="s">
        <v>23</v>
      </c>
      <c r="G19" s="28">
        <v>20382612.149999999</v>
      </c>
      <c r="H19" s="28"/>
      <c r="I19" s="21" t="s">
        <v>24</v>
      </c>
      <c r="L19" s="29">
        <v>0.04</v>
      </c>
    </row>
    <row r="20" spans="1:12" s="21" customFormat="1" ht="12.75" customHeight="1" x14ac:dyDescent="0.2">
      <c r="A20" s="21" t="s">
        <v>25</v>
      </c>
      <c r="G20" s="28">
        <v>14955674.09</v>
      </c>
      <c r="H20" s="28"/>
      <c r="I20" s="21" t="s">
        <v>26</v>
      </c>
      <c r="L20" s="30">
        <v>15262429.550000001</v>
      </c>
    </row>
    <row r="21" spans="1:12" s="21" customFormat="1" ht="12.75" customHeight="1" x14ac:dyDescent="0.2">
      <c r="A21" s="21" t="s">
        <v>27</v>
      </c>
      <c r="G21" s="28">
        <v>6166537.4900000002</v>
      </c>
      <c r="H21" s="28"/>
      <c r="L21" s="28"/>
    </row>
    <row r="22" spans="1:12" s="21" customFormat="1" ht="12.75" customHeight="1" x14ac:dyDescent="0.35">
      <c r="A22" s="21" t="s">
        <v>28</v>
      </c>
      <c r="G22" s="28">
        <v>2284619.4300000002</v>
      </c>
      <c r="H22" s="28"/>
      <c r="I22" s="23" t="s">
        <v>29</v>
      </c>
      <c r="J22" s="23"/>
      <c r="K22" s="23"/>
      <c r="L22" s="31">
        <f>SUM(L12:L21)+0.5</f>
        <v>128371628.25</v>
      </c>
    </row>
    <row r="23" spans="1:12" s="21" customFormat="1" ht="12.75" customHeight="1" x14ac:dyDescent="0.2">
      <c r="A23" s="21" t="s">
        <v>30</v>
      </c>
      <c r="G23" s="28">
        <v>875280.54</v>
      </c>
      <c r="H23" s="32"/>
      <c r="L23" s="24"/>
    </row>
    <row r="24" spans="1:12" s="21" customFormat="1" ht="7.5" customHeight="1" x14ac:dyDescent="0.35">
      <c r="G24" s="33"/>
      <c r="H24" s="34"/>
      <c r="L24" s="24"/>
    </row>
    <row r="25" spans="1:12" s="21" customFormat="1" ht="12.75" customHeight="1" x14ac:dyDescent="0.35">
      <c r="B25" s="23" t="s">
        <v>31</v>
      </c>
      <c r="C25" s="23"/>
      <c r="D25" s="23"/>
      <c r="G25" s="31">
        <f>SUM(G12:G24)</f>
        <v>220923005.35000002</v>
      </c>
      <c r="H25" s="35"/>
      <c r="I25" s="25" t="s">
        <v>32</v>
      </c>
      <c r="J25" s="26"/>
      <c r="K25" s="26"/>
      <c r="L25" s="24"/>
    </row>
    <row r="26" spans="1:12" s="21" customFormat="1" ht="12.75" customHeight="1" x14ac:dyDescent="0.2">
      <c r="A26" s="25" t="s">
        <v>33</v>
      </c>
      <c r="C26" s="36" t="s">
        <v>34</v>
      </c>
      <c r="D26" s="37">
        <v>36160</v>
      </c>
      <c r="E26" s="38"/>
      <c r="F26" s="35"/>
      <c r="H26" s="35"/>
      <c r="I26" s="39" t="s">
        <v>24</v>
      </c>
      <c r="J26" s="39"/>
      <c r="K26" s="39"/>
      <c r="L26" s="40">
        <v>0</v>
      </c>
    </row>
    <row r="27" spans="1:12" s="21" customFormat="1" ht="12.75" customHeight="1" x14ac:dyDescent="0.2">
      <c r="A27" s="25" t="s">
        <v>35</v>
      </c>
      <c r="C27" s="38" t="s">
        <v>36</v>
      </c>
      <c r="D27" s="38" t="s">
        <v>37</v>
      </c>
      <c r="E27" s="38" t="s">
        <v>38</v>
      </c>
      <c r="F27" s="24"/>
      <c r="G27" s="41"/>
      <c r="H27" s="42"/>
      <c r="L27" s="24"/>
    </row>
    <row r="28" spans="1:12" s="21" customFormat="1" ht="12.75" customHeight="1" x14ac:dyDescent="0.35">
      <c r="A28" s="43" t="s">
        <v>39</v>
      </c>
      <c r="B28" s="43"/>
      <c r="C28" s="44">
        <v>55512</v>
      </c>
      <c r="D28" s="45">
        <v>44687</v>
      </c>
      <c r="E28" s="46">
        <v>10570</v>
      </c>
      <c r="F28" s="47"/>
      <c r="G28" s="41">
        <v>8215030.71</v>
      </c>
      <c r="H28" s="48"/>
      <c r="I28" s="23" t="s">
        <v>40</v>
      </c>
      <c r="J28" s="23"/>
      <c r="K28" s="23"/>
      <c r="L28" s="31">
        <f>SUM(L26:L27)</f>
        <v>0</v>
      </c>
    </row>
    <row r="29" spans="1:12" s="21" customFormat="1" ht="12.75" customHeight="1" x14ac:dyDescent="0.2">
      <c r="A29" s="43" t="s">
        <v>41</v>
      </c>
      <c r="B29" s="43"/>
      <c r="C29" s="45">
        <v>1446432</v>
      </c>
      <c r="D29" s="45">
        <v>1262631</v>
      </c>
      <c r="E29" s="46">
        <v>0</v>
      </c>
      <c r="F29" s="47"/>
      <c r="G29" s="49">
        <v>6491533.2699999996</v>
      </c>
      <c r="H29" s="48"/>
      <c r="L29" s="28"/>
    </row>
    <row r="30" spans="1:12" s="21" customFormat="1" ht="12.75" customHeight="1" x14ac:dyDescent="0.35">
      <c r="A30" s="43" t="s">
        <v>42</v>
      </c>
      <c r="B30" s="43"/>
      <c r="C30" s="45">
        <v>11263758</v>
      </c>
      <c r="D30" s="45">
        <v>11263758</v>
      </c>
      <c r="E30" s="46">
        <v>257652182</v>
      </c>
      <c r="F30" s="47"/>
      <c r="G30" s="49">
        <v>282967431.5</v>
      </c>
      <c r="H30" s="48"/>
      <c r="I30" s="23" t="s">
        <v>43</v>
      </c>
      <c r="J30" s="23"/>
      <c r="L30" s="31">
        <f>+L22+L28</f>
        <v>128371628.25</v>
      </c>
    </row>
    <row r="31" spans="1:12" s="21" customFormat="1" ht="12.75" customHeight="1" x14ac:dyDescent="0.2">
      <c r="A31" s="43" t="s">
        <v>44</v>
      </c>
      <c r="B31" s="43"/>
      <c r="C31" s="45">
        <v>48565945</v>
      </c>
      <c r="D31" s="45">
        <v>47774436</v>
      </c>
      <c r="E31" s="46">
        <v>256244697</v>
      </c>
      <c r="F31" s="47"/>
      <c r="G31" s="49">
        <v>873846948.96000004</v>
      </c>
      <c r="H31" s="48"/>
      <c r="L31" s="24"/>
    </row>
    <row r="32" spans="1:12" s="21" customFormat="1" ht="12.75" customHeight="1" x14ac:dyDescent="0.2">
      <c r="A32" s="43" t="s">
        <v>45</v>
      </c>
      <c r="B32" s="43"/>
      <c r="C32" s="45">
        <v>18431</v>
      </c>
      <c r="D32" s="46">
        <v>0</v>
      </c>
      <c r="E32" s="46">
        <v>0</v>
      </c>
      <c r="F32" s="50"/>
      <c r="G32" s="49">
        <v>562443046.57000005</v>
      </c>
      <c r="H32" s="42"/>
      <c r="L32" s="24"/>
    </row>
    <row r="33" spans="1:14" s="21" customFormat="1" ht="12.75" customHeight="1" x14ac:dyDescent="0.2">
      <c r="A33" s="43" t="s">
        <v>46</v>
      </c>
      <c r="B33" s="43"/>
      <c r="C33" s="45">
        <v>1532671</v>
      </c>
      <c r="D33" s="45">
        <v>1505638</v>
      </c>
      <c r="E33" s="46">
        <v>6425438</v>
      </c>
      <c r="F33" s="47"/>
      <c r="G33" s="49">
        <v>11287111.460000001</v>
      </c>
      <c r="H33" s="42"/>
      <c r="L33" s="24"/>
    </row>
    <row r="34" spans="1:14" s="21" customFormat="1" ht="12.75" customHeight="1" x14ac:dyDescent="0.2">
      <c r="A34" s="43" t="s">
        <v>47</v>
      </c>
      <c r="B34" s="43"/>
      <c r="C34" s="45">
        <v>7517712</v>
      </c>
      <c r="D34" s="45">
        <v>5908596</v>
      </c>
      <c r="E34" s="46">
        <v>7035829</v>
      </c>
      <c r="F34" s="47"/>
      <c r="G34" s="49">
        <v>115909794.27</v>
      </c>
      <c r="H34" s="42"/>
      <c r="L34" s="24"/>
    </row>
    <row r="35" spans="1:14" s="21" customFormat="1" ht="12.75" customHeight="1" x14ac:dyDescent="0.2">
      <c r="A35" s="43" t="s">
        <v>48</v>
      </c>
      <c r="B35" s="43"/>
      <c r="C35" s="45">
        <v>17622355</v>
      </c>
      <c r="D35" s="45">
        <v>16620228</v>
      </c>
      <c r="E35" s="46">
        <v>37071046</v>
      </c>
      <c r="F35" s="47"/>
      <c r="G35" s="49">
        <v>326894049.33999997</v>
      </c>
      <c r="H35" s="42"/>
      <c r="L35" s="24"/>
    </row>
    <row r="36" spans="1:14" s="21" customFormat="1" ht="12.75" customHeight="1" x14ac:dyDescent="0.2">
      <c r="A36" s="43" t="s">
        <v>49</v>
      </c>
      <c r="B36" s="43"/>
      <c r="C36" s="45">
        <v>4586619</v>
      </c>
      <c r="D36" s="45">
        <v>3760470</v>
      </c>
      <c r="E36" s="46">
        <v>3329782</v>
      </c>
      <c r="F36" s="47"/>
      <c r="G36" s="49">
        <v>56011383.5</v>
      </c>
      <c r="H36" s="42"/>
      <c r="L36" s="24"/>
    </row>
    <row r="37" spans="1:14" s="21" customFormat="1" ht="12.75" customHeight="1" x14ac:dyDescent="0.2">
      <c r="A37" s="43" t="s">
        <v>50</v>
      </c>
      <c r="B37" s="43"/>
      <c r="C37" s="51">
        <v>20335911</v>
      </c>
      <c r="D37" s="45">
        <v>18402729</v>
      </c>
      <c r="E37" s="46">
        <v>9196696</v>
      </c>
      <c r="F37" s="47"/>
      <c r="G37" s="49">
        <v>140257206.13999999</v>
      </c>
      <c r="H37" s="42"/>
      <c r="I37" s="25" t="s">
        <v>51</v>
      </c>
      <c r="J37" s="26"/>
      <c r="L37" s="24"/>
    </row>
    <row r="38" spans="1:14" s="21" customFormat="1" ht="12.75" customHeight="1" x14ac:dyDescent="0.2">
      <c r="A38" s="43" t="s">
        <v>52</v>
      </c>
      <c r="B38" s="43"/>
      <c r="C38" s="52">
        <v>568019</v>
      </c>
      <c r="D38" s="52">
        <v>568019</v>
      </c>
      <c r="E38" s="46">
        <v>568019</v>
      </c>
      <c r="F38" s="47"/>
      <c r="G38" s="49">
        <v>5480087.3399999999</v>
      </c>
      <c r="H38" s="42"/>
      <c r="I38" s="26"/>
      <c r="J38" s="26"/>
      <c r="L38" s="24"/>
    </row>
    <row r="39" spans="1:14" s="21" customFormat="1" ht="12.75" customHeight="1" x14ac:dyDescent="0.2">
      <c r="A39" s="43" t="s">
        <v>53</v>
      </c>
      <c r="B39" s="43"/>
      <c r="C39" s="52"/>
      <c r="D39" s="52"/>
      <c r="E39" s="46"/>
      <c r="F39" s="47"/>
      <c r="G39" s="53">
        <v>12919155.75</v>
      </c>
      <c r="H39" s="42"/>
      <c r="I39" s="26"/>
      <c r="J39" s="26"/>
      <c r="L39" s="24"/>
    </row>
    <row r="40" spans="1:14" s="21" customFormat="1" ht="12.75" customHeight="1" x14ac:dyDescent="0.35">
      <c r="B40" s="23" t="s">
        <v>54</v>
      </c>
      <c r="C40" s="54">
        <f>SUM(C28:C38)</f>
        <v>113513365</v>
      </c>
      <c r="D40" s="54">
        <f>SUM(D28:D38)</f>
        <v>107111192</v>
      </c>
      <c r="E40" s="54">
        <f>SUM(E28:E38)</f>
        <v>577534259</v>
      </c>
      <c r="F40" s="55">
        <f>SUM(F28:F38)</f>
        <v>0</v>
      </c>
      <c r="G40" s="31">
        <f>SUM(G28:G39)</f>
        <v>2402722778.8100004</v>
      </c>
      <c r="H40" s="35"/>
      <c r="I40" s="21" t="s">
        <v>55</v>
      </c>
      <c r="L40" s="41">
        <v>627980133</v>
      </c>
    </row>
    <row r="41" spans="1:14" s="21" customFormat="1" ht="12.75" customHeight="1" x14ac:dyDescent="0.2">
      <c r="A41" s="25" t="s">
        <v>56</v>
      </c>
      <c r="B41" s="56"/>
      <c r="C41" s="56"/>
      <c r="D41" s="56"/>
      <c r="G41" s="24"/>
      <c r="H41" s="28"/>
      <c r="I41" s="21" t="s">
        <v>57</v>
      </c>
      <c r="L41" s="29">
        <v>1704784864.21</v>
      </c>
    </row>
    <row r="42" spans="1:14" s="21" customFormat="1" ht="12.75" customHeight="1" x14ac:dyDescent="0.2">
      <c r="A42" s="21" t="s">
        <v>58</v>
      </c>
      <c r="G42" s="28">
        <v>53832.11</v>
      </c>
      <c r="H42" s="28"/>
      <c r="I42" s="21" t="s">
        <v>59</v>
      </c>
      <c r="L42" s="30">
        <f>SUM([2]rdo!G61)</f>
        <v>162910127.7299999</v>
      </c>
    </row>
    <row r="43" spans="1:14" s="21" customFormat="1" ht="12.75" customHeight="1" x14ac:dyDescent="0.2">
      <c r="A43" s="21" t="s">
        <v>60</v>
      </c>
      <c r="G43" s="28">
        <v>75763.11</v>
      </c>
      <c r="H43" s="28"/>
      <c r="L43" s="24"/>
    </row>
    <row r="44" spans="1:14" s="21" customFormat="1" ht="15.75" customHeight="1" x14ac:dyDescent="0.2">
      <c r="A44" s="21" t="s">
        <v>61</v>
      </c>
      <c r="G44" s="28">
        <v>271373.09999999998</v>
      </c>
      <c r="H44" s="32"/>
      <c r="L44" s="24"/>
    </row>
    <row r="45" spans="1:14" s="21" customFormat="1" ht="12.75" customHeight="1" x14ac:dyDescent="0.35">
      <c r="E45" s="23"/>
      <c r="G45" s="30"/>
      <c r="H45" s="31"/>
      <c r="I45" s="23" t="s">
        <v>62</v>
      </c>
      <c r="J45" s="23"/>
      <c r="K45" s="23"/>
      <c r="L45" s="31">
        <f>SUM(L40:L43)</f>
        <v>2495675124.9400001</v>
      </c>
      <c r="N45" s="38"/>
    </row>
    <row r="46" spans="1:14" s="21" customFormat="1" ht="12.75" customHeight="1" x14ac:dyDescent="0.35">
      <c r="B46" s="23" t="s">
        <v>63</v>
      </c>
      <c r="C46" s="23"/>
      <c r="D46" s="23"/>
      <c r="F46" s="57"/>
      <c r="G46" s="31">
        <f>SUM(G42:G45)</f>
        <v>400968.31999999995</v>
      </c>
      <c r="H46" s="24"/>
      <c r="I46" s="23"/>
      <c r="J46" s="23"/>
      <c r="K46" s="23"/>
      <c r="L46" s="58"/>
      <c r="N46" s="38"/>
    </row>
    <row r="47" spans="1:14" s="21" customFormat="1" ht="12.75" customHeight="1" x14ac:dyDescent="0.35">
      <c r="E47" s="23"/>
      <c r="G47" s="24"/>
      <c r="H47" s="31"/>
      <c r="I47" s="23"/>
      <c r="J47" s="23"/>
      <c r="K47" s="23"/>
      <c r="L47" s="58"/>
      <c r="N47" s="38"/>
    </row>
    <row r="48" spans="1:14" s="21" customFormat="1" ht="12.75" customHeight="1" x14ac:dyDescent="0.35">
      <c r="B48" s="23" t="s">
        <v>64</v>
      </c>
      <c r="C48" s="23"/>
      <c r="D48" s="23"/>
      <c r="F48" s="57"/>
      <c r="G48" s="31">
        <f>SUM(G46+G40+G25)+0.5</f>
        <v>2624046752.9800005</v>
      </c>
      <c r="I48" s="23" t="s">
        <v>65</v>
      </c>
      <c r="J48" s="23"/>
      <c r="K48" s="23"/>
      <c r="L48" s="31">
        <f>SUM(L30+L45)</f>
        <v>2624046753.1900001</v>
      </c>
      <c r="N48" s="42"/>
    </row>
    <row r="49" spans="1:32" s="59" customFormat="1" ht="12.75" customHeight="1" x14ac:dyDescent="0.2">
      <c r="A49" s="21"/>
      <c r="B49" s="21"/>
      <c r="C49" s="21"/>
      <c r="D49" s="21"/>
      <c r="F49" s="21"/>
      <c r="G49" s="21"/>
      <c r="I49" s="21"/>
      <c r="J49" s="21"/>
      <c r="K49" s="21"/>
      <c r="L49" s="21"/>
      <c r="M49" s="21"/>
      <c r="N49" s="3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2.75" customHeight="1" x14ac:dyDescent="0.2">
      <c r="A50" s="59"/>
      <c r="B50" s="59"/>
      <c r="C50" s="59"/>
      <c r="D50" s="59"/>
      <c r="F50" s="59"/>
      <c r="G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2" x14ac:dyDescent="0.2">
      <c r="A51" s="60"/>
    </row>
    <row r="52" spans="1:32" x14ac:dyDescent="0.2">
      <c r="A52" s="60"/>
    </row>
  </sheetData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zoomScale="130" workbookViewId="0">
      <selection activeCell="F25" sqref="F25"/>
    </sheetView>
  </sheetViews>
  <sheetFormatPr baseColWidth="10" defaultRowHeight="12.75" x14ac:dyDescent="0.2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6" width="11.42578125" style="5"/>
  </cols>
  <sheetData>
    <row r="1" spans="1:24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2.75" customHeight="1" x14ac:dyDescent="0.2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2.75" customHeight="1" thickBot="1" x14ac:dyDescent="0.25">
      <c r="N3" s="6"/>
      <c r="O3" s="6"/>
      <c r="P3" s="6"/>
      <c r="Q3" s="7"/>
      <c r="R3" s="7"/>
      <c r="S3" s="7"/>
      <c r="T3" s="7"/>
      <c r="U3" s="7"/>
      <c r="V3" s="7"/>
      <c r="W3" s="7"/>
      <c r="X3" s="7"/>
    </row>
    <row r="4" spans="1:24" ht="12.75" customHeight="1" thickBot="1" x14ac:dyDescent="0.25">
      <c r="A4" s="8" t="s">
        <v>2</v>
      </c>
      <c r="B4" s="9"/>
      <c r="C4" s="9"/>
      <c r="D4" s="9"/>
      <c r="E4" s="9"/>
      <c r="F4" s="9"/>
      <c r="G4" s="10" t="s">
        <v>3</v>
      </c>
      <c r="H4" s="11"/>
      <c r="I4" s="9"/>
      <c r="J4" s="9" t="s">
        <v>2</v>
      </c>
      <c r="K4" s="9"/>
      <c r="L4" s="12" t="s">
        <v>4</v>
      </c>
      <c r="M4" s="13"/>
      <c r="N4" s="6"/>
      <c r="O4" s="6"/>
      <c r="P4" s="6"/>
      <c r="Q4" s="7"/>
      <c r="R4" s="7"/>
      <c r="S4" s="7"/>
      <c r="T4" s="7"/>
      <c r="U4" s="7"/>
      <c r="V4" s="7"/>
      <c r="W4" s="7"/>
      <c r="X4" s="7"/>
    </row>
    <row r="5" spans="1:24" ht="12.75" customHeight="1" thickBot="1" x14ac:dyDescent="0.25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5"/>
      <c r="M5" s="16"/>
      <c r="N5" s="6"/>
      <c r="O5" s="6"/>
      <c r="P5" s="6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17"/>
      <c r="B6" s="17"/>
      <c r="C6" s="17"/>
      <c r="D6" s="17"/>
      <c r="E6" s="17"/>
      <c r="F6" s="17"/>
      <c r="G6" s="18"/>
      <c r="H6" s="18"/>
      <c r="I6" s="17"/>
      <c r="J6" s="17"/>
      <c r="K6" s="17"/>
      <c r="N6" s="6"/>
      <c r="O6" s="6"/>
      <c r="P6" s="6"/>
      <c r="Q6" s="7"/>
      <c r="R6" s="7"/>
      <c r="S6" s="7"/>
      <c r="T6" s="7"/>
      <c r="U6" s="7"/>
      <c r="V6" s="7"/>
      <c r="W6" s="7"/>
      <c r="X6" s="7"/>
    </row>
    <row r="7" spans="1:24" s="21" customFormat="1" ht="12.75" customHeight="1" x14ac:dyDescent="0.2">
      <c r="A7" s="19"/>
      <c r="B7" s="19"/>
      <c r="C7" s="19"/>
      <c r="D7" s="19"/>
      <c r="E7" s="19"/>
      <c r="F7" s="19"/>
      <c r="G7" s="20"/>
      <c r="H7" s="20"/>
      <c r="I7" s="19"/>
      <c r="J7" s="19"/>
      <c r="K7" s="1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1" customFormat="1" ht="12.75" customHeight="1" x14ac:dyDescent="0.2">
      <c r="A8" s="23" t="s">
        <v>5</v>
      </c>
      <c r="G8" s="24"/>
      <c r="H8" s="24"/>
      <c r="I8" s="23" t="s">
        <v>6</v>
      </c>
    </row>
    <row r="9" spans="1:24" s="21" customFormat="1" ht="12.75" customHeight="1" x14ac:dyDescent="0.2">
      <c r="G9" s="24"/>
      <c r="H9" s="24"/>
    </row>
    <row r="10" spans="1:24" s="21" customFormat="1" ht="12.75" customHeight="1" x14ac:dyDescent="0.2">
      <c r="A10" s="25" t="s">
        <v>7</v>
      </c>
      <c r="G10" s="24"/>
      <c r="H10" s="24"/>
      <c r="I10" s="25" t="s">
        <v>8</v>
      </c>
      <c r="J10" s="26"/>
      <c r="K10" s="26"/>
    </row>
    <row r="11" spans="1:24" s="21" customFormat="1" ht="12.75" customHeight="1" x14ac:dyDescent="0.2">
      <c r="G11" s="24"/>
      <c r="H11" s="24"/>
    </row>
    <row r="12" spans="1:24" s="21" customFormat="1" ht="12.75" customHeight="1" x14ac:dyDescent="0.2">
      <c r="A12" s="21" t="s">
        <v>9</v>
      </c>
      <c r="G12" s="27">
        <f>SUM([3]CAJA!B27)</f>
        <v>386481.11</v>
      </c>
      <c r="H12" s="27"/>
      <c r="I12" s="21" t="s">
        <v>10</v>
      </c>
      <c r="L12" s="27">
        <v>15989345.390000001</v>
      </c>
    </row>
    <row r="13" spans="1:24" s="21" customFormat="1" ht="12.75" customHeight="1" x14ac:dyDescent="0.2">
      <c r="A13" s="21" t="s">
        <v>11</v>
      </c>
      <c r="G13" s="28">
        <f>SUM([3]CAJA!C27)</f>
        <v>0</v>
      </c>
      <c r="H13" s="28"/>
      <c r="I13" s="21" t="s">
        <v>12</v>
      </c>
      <c r="L13" s="29">
        <v>30318405.309999999</v>
      </c>
    </row>
    <row r="14" spans="1:24" s="21" customFormat="1" ht="12.75" customHeight="1" x14ac:dyDescent="0.2">
      <c r="A14" s="21" t="s">
        <v>13</v>
      </c>
      <c r="G14" s="28">
        <f>SUM([3]CAJA!D27)</f>
        <v>33828544.43</v>
      </c>
      <c r="H14" s="28"/>
      <c r="I14" s="21" t="s">
        <v>14</v>
      </c>
      <c r="L14" s="29">
        <v>1857300.27</v>
      </c>
    </row>
    <row r="15" spans="1:24" s="21" customFormat="1" ht="12.75" customHeight="1" x14ac:dyDescent="0.2">
      <c r="A15" s="21" t="s">
        <v>15</v>
      </c>
      <c r="G15" s="28">
        <f>SUM([3]CAJA!E27)</f>
        <v>250404.41999999998</v>
      </c>
      <c r="H15" s="28"/>
      <c r="I15" s="21" t="s">
        <v>16</v>
      </c>
      <c r="L15" s="29">
        <v>3382826.35</v>
      </c>
    </row>
    <row r="16" spans="1:24" s="21" customFormat="1" ht="12.75" customHeight="1" x14ac:dyDescent="0.2">
      <c r="A16" s="21" t="s">
        <v>17</v>
      </c>
      <c r="G16" s="28">
        <f>SUM([3]CAJA!F27)</f>
        <v>120676000.98</v>
      </c>
      <c r="H16" s="28"/>
      <c r="I16" s="21" t="s">
        <v>18</v>
      </c>
      <c r="L16" s="29">
        <v>5041942.13</v>
      </c>
    </row>
    <row r="17" spans="1:12" s="21" customFormat="1" ht="12.75" customHeight="1" x14ac:dyDescent="0.2">
      <c r="A17" s="21" t="s">
        <v>19</v>
      </c>
      <c r="G17" s="28">
        <v>10835398.92</v>
      </c>
      <c r="H17" s="28"/>
      <c r="I17" s="21" t="s">
        <v>20</v>
      </c>
      <c r="L17" s="29">
        <v>7455168.4199999999</v>
      </c>
    </row>
    <row r="18" spans="1:12" s="21" customFormat="1" ht="12.75" customHeight="1" x14ac:dyDescent="0.2">
      <c r="A18" s="21" t="s">
        <v>21</v>
      </c>
      <c r="G18" s="28">
        <v>15763625.460000001</v>
      </c>
      <c r="H18" s="28"/>
      <c r="I18" s="21" t="s">
        <v>22</v>
      </c>
      <c r="L18" s="29">
        <v>46467546.43</v>
      </c>
    </row>
    <row r="19" spans="1:12" s="21" customFormat="1" ht="12.75" customHeight="1" x14ac:dyDescent="0.2">
      <c r="A19" s="21" t="s">
        <v>23</v>
      </c>
      <c r="G19" s="28">
        <v>22419351.449999999</v>
      </c>
      <c r="H19" s="28"/>
      <c r="I19" s="21" t="s">
        <v>24</v>
      </c>
      <c r="L19" s="29">
        <v>0.04</v>
      </c>
    </row>
    <row r="20" spans="1:12" s="21" customFormat="1" ht="12.75" customHeight="1" x14ac:dyDescent="0.2">
      <c r="A20" s="21" t="s">
        <v>25</v>
      </c>
      <c r="G20" s="28">
        <v>15155674.09</v>
      </c>
      <c r="H20" s="28"/>
      <c r="I20" s="21" t="s">
        <v>26</v>
      </c>
      <c r="L20" s="30">
        <v>15462429.550000001</v>
      </c>
    </row>
    <row r="21" spans="1:12" s="21" customFormat="1" ht="12.75" customHeight="1" x14ac:dyDescent="0.2">
      <c r="A21" s="21" t="s">
        <v>27</v>
      </c>
      <c r="G21" s="28">
        <v>7060887.0099999998</v>
      </c>
      <c r="H21" s="28"/>
      <c r="L21" s="28"/>
    </row>
    <row r="22" spans="1:12" s="21" customFormat="1" ht="12.75" customHeight="1" x14ac:dyDescent="0.35">
      <c r="A22" s="21" t="s">
        <v>28</v>
      </c>
      <c r="G22" s="28">
        <v>2247077.41</v>
      </c>
      <c r="H22" s="28"/>
      <c r="I22" s="23" t="s">
        <v>29</v>
      </c>
      <c r="J22" s="23"/>
      <c r="K22" s="23"/>
      <c r="L22" s="31">
        <f>SUM(L12:L21)+0.5</f>
        <v>125974964.39000002</v>
      </c>
    </row>
    <row r="23" spans="1:12" s="21" customFormat="1" ht="12.75" customHeight="1" x14ac:dyDescent="0.2">
      <c r="A23" s="21" t="s">
        <v>30</v>
      </c>
      <c r="G23" s="28">
        <v>811487.24</v>
      </c>
      <c r="H23" s="32"/>
      <c r="L23" s="24"/>
    </row>
    <row r="24" spans="1:12" s="21" customFormat="1" ht="7.5" customHeight="1" x14ac:dyDescent="0.35">
      <c r="G24" s="33"/>
      <c r="H24" s="34"/>
      <c r="L24" s="24"/>
    </row>
    <row r="25" spans="1:12" s="21" customFormat="1" ht="12.75" customHeight="1" x14ac:dyDescent="0.35">
      <c r="B25" s="23" t="s">
        <v>31</v>
      </c>
      <c r="C25" s="23"/>
      <c r="D25" s="23"/>
      <c r="G25" s="31">
        <f>SUM(G12:G24)</f>
        <v>229434932.51999998</v>
      </c>
      <c r="H25" s="35"/>
      <c r="I25" s="25" t="s">
        <v>32</v>
      </c>
      <c r="J25" s="26"/>
      <c r="K25" s="26"/>
      <c r="L25" s="24"/>
    </row>
    <row r="26" spans="1:12" s="21" customFormat="1" ht="12.75" customHeight="1" x14ac:dyDescent="0.2">
      <c r="A26" s="25" t="s">
        <v>33</v>
      </c>
      <c r="C26" s="36" t="s">
        <v>34</v>
      </c>
      <c r="D26" s="37">
        <v>36160</v>
      </c>
      <c r="E26" s="38"/>
      <c r="F26" s="35"/>
      <c r="H26" s="35"/>
      <c r="I26" s="39" t="s">
        <v>24</v>
      </c>
      <c r="J26" s="39"/>
      <c r="K26" s="39"/>
      <c r="L26" s="40">
        <v>0</v>
      </c>
    </row>
    <row r="27" spans="1:12" s="21" customFormat="1" ht="12.75" customHeight="1" x14ac:dyDescent="0.2">
      <c r="A27" s="25" t="s">
        <v>35</v>
      </c>
      <c r="C27" s="38" t="s">
        <v>36</v>
      </c>
      <c r="D27" s="38" t="s">
        <v>37</v>
      </c>
      <c r="E27" s="38" t="s">
        <v>38</v>
      </c>
      <c r="F27" s="24"/>
      <c r="G27" s="41"/>
      <c r="H27" s="42"/>
      <c r="L27" s="24"/>
    </row>
    <row r="28" spans="1:12" s="21" customFormat="1" ht="12.75" customHeight="1" x14ac:dyDescent="0.35">
      <c r="A28" s="43" t="s">
        <v>39</v>
      </c>
      <c r="B28" s="43"/>
      <c r="C28" s="44">
        <v>55512</v>
      </c>
      <c r="D28" s="45">
        <v>44687</v>
      </c>
      <c r="E28" s="46">
        <v>10570</v>
      </c>
      <c r="F28" s="47"/>
      <c r="G28" s="41">
        <v>8215030.71</v>
      </c>
      <c r="H28" s="48"/>
      <c r="I28" s="23" t="s">
        <v>40</v>
      </c>
      <c r="J28" s="23"/>
      <c r="K28" s="23"/>
      <c r="L28" s="31">
        <f>SUM(L26:L27)</f>
        <v>0</v>
      </c>
    </row>
    <row r="29" spans="1:12" s="21" customFormat="1" ht="12.75" customHeight="1" x14ac:dyDescent="0.2">
      <c r="A29" s="43" t="s">
        <v>41</v>
      </c>
      <c r="B29" s="43"/>
      <c r="C29" s="45">
        <v>1446432</v>
      </c>
      <c r="D29" s="45">
        <v>1262631</v>
      </c>
      <c r="E29" s="46">
        <v>0</v>
      </c>
      <c r="F29" s="47"/>
      <c r="G29" s="49">
        <v>6508409.7699999996</v>
      </c>
      <c r="H29" s="48"/>
      <c r="L29" s="28"/>
    </row>
    <row r="30" spans="1:12" s="21" customFormat="1" ht="12.75" customHeight="1" x14ac:dyDescent="0.35">
      <c r="A30" s="43" t="s">
        <v>42</v>
      </c>
      <c r="B30" s="43"/>
      <c r="C30" s="45">
        <v>11263758</v>
      </c>
      <c r="D30" s="45">
        <v>11263758</v>
      </c>
      <c r="E30" s="46">
        <v>257652182</v>
      </c>
      <c r="F30" s="47"/>
      <c r="G30" s="49">
        <v>282967431.5</v>
      </c>
      <c r="H30" s="48"/>
      <c r="I30" s="23" t="s">
        <v>43</v>
      </c>
      <c r="J30" s="23"/>
      <c r="L30" s="31">
        <f>+L22+L28</f>
        <v>125974964.39000002</v>
      </c>
    </row>
    <row r="31" spans="1:12" s="21" customFormat="1" ht="12.75" customHeight="1" x14ac:dyDescent="0.2">
      <c r="A31" s="43" t="s">
        <v>44</v>
      </c>
      <c r="B31" s="43"/>
      <c r="C31" s="45">
        <v>48565945</v>
      </c>
      <c r="D31" s="45">
        <v>47774436</v>
      </c>
      <c r="E31" s="46">
        <v>256244697</v>
      </c>
      <c r="F31" s="47"/>
      <c r="G31" s="49">
        <v>873936948.96000004</v>
      </c>
      <c r="H31" s="48"/>
      <c r="L31" s="24"/>
    </row>
    <row r="32" spans="1:12" s="21" customFormat="1" ht="12.75" customHeight="1" x14ac:dyDescent="0.2">
      <c r="A32" s="43" t="s">
        <v>45</v>
      </c>
      <c r="B32" s="43"/>
      <c r="C32" s="45">
        <v>18431</v>
      </c>
      <c r="D32" s="46">
        <v>0</v>
      </c>
      <c r="E32" s="46">
        <v>0</v>
      </c>
      <c r="F32" s="50"/>
      <c r="G32" s="49">
        <v>563305478.84000003</v>
      </c>
      <c r="H32" s="42"/>
      <c r="L32" s="24"/>
    </row>
    <row r="33" spans="1:14" s="21" customFormat="1" ht="12.75" customHeight="1" x14ac:dyDescent="0.2">
      <c r="A33" s="43" t="s">
        <v>46</v>
      </c>
      <c r="B33" s="43"/>
      <c r="C33" s="45">
        <v>1532671</v>
      </c>
      <c r="D33" s="45">
        <v>1505638</v>
      </c>
      <c r="E33" s="46">
        <v>6425438</v>
      </c>
      <c r="F33" s="47"/>
      <c r="G33" s="49">
        <v>11310525.58</v>
      </c>
      <c r="H33" s="42"/>
      <c r="L33" s="24"/>
    </row>
    <row r="34" spans="1:14" s="21" customFormat="1" ht="12.75" customHeight="1" x14ac:dyDescent="0.2">
      <c r="A34" s="43" t="s">
        <v>47</v>
      </c>
      <c r="B34" s="43"/>
      <c r="C34" s="45">
        <v>7517712</v>
      </c>
      <c r="D34" s="45">
        <v>5908596</v>
      </c>
      <c r="E34" s="46">
        <v>7035829</v>
      </c>
      <c r="F34" s="47"/>
      <c r="G34" s="49">
        <v>117276266.51000001</v>
      </c>
      <c r="H34" s="42"/>
      <c r="L34" s="24"/>
    </row>
    <row r="35" spans="1:14" s="21" customFormat="1" ht="12.75" customHeight="1" x14ac:dyDescent="0.2">
      <c r="A35" s="43" t="s">
        <v>48</v>
      </c>
      <c r="B35" s="43"/>
      <c r="C35" s="45">
        <v>17622355</v>
      </c>
      <c r="D35" s="45">
        <v>16620228</v>
      </c>
      <c r="E35" s="46">
        <v>37071046</v>
      </c>
      <c r="F35" s="47"/>
      <c r="G35" s="49">
        <v>329126647.91000003</v>
      </c>
      <c r="H35" s="42"/>
      <c r="L35" s="24"/>
    </row>
    <row r="36" spans="1:14" s="21" customFormat="1" ht="12.75" customHeight="1" x14ac:dyDescent="0.2">
      <c r="A36" s="43" t="s">
        <v>49</v>
      </c>
      <c r="B36" s="43"/>
      <c r="C36" s="45">
        <v>4586619</v>
      </c>
      <c r="D36" s="45">
        <v>3760470</v>
      </c>
      <c r="E36" s="46">
        <v>3329782</v>
      </c>
      <c r="F36" s="47"/>
      <c r="G36" s="49">
        <v>56023883.5</v>
      </c>
      <c r="H36" s="42"/>
      <c r="L36" s="24"/>
    </row>
    <row r="37" spans="1:14" s="21" customFormat="1" ht="12.75" customHeight="1" x14ac:dyDescent="0.2">
      <c r="A37" s="43" t="s">
        <v>50</v>
      </c>
      <c r="B37" s="43"/>
      <c r="C37" s="51">
        <v>20335911</v>
      </c>
      <c r="D37" s="45">
        <v>18402729</v>
      </c>
      <c r="E37" s="46">
        <v>9196696</v>
      </c>
      <c r="F37" s="47"/>
      <c r="G37" s="49">
        <v>142926263.91</v>
      </c>
      <c r="H37" s="42"/>
      <c r="I37" s="25" t="s">
        <v>51</v>
      </c>
      <c r="J37" s="26"/>
      <c r="L37" s="24"/>
    </row>
    <row r="38" spans="1:14" s="21" customFormat="1" ht="12.75" customHeight="1" x14ac:dyDescent="0.2">
      <c r="A38" s="43" t="s">
        <v>52</v>
      </c>
      <c r="B38" s="43"/>
      <c r="C38" s="52">
        <v>568019</v>
      </c>
      <c r="D38" s="52">
        <v>568019</v>
      </c>
      <c r="E38" s="46">
        <v>568019</v>
      </c>
      <c r="F38" s="47"/>
      <c r="G38" s="49">
        <v>5504087.3399999999</v>
      </c>
      <c r="H38" s="42"/>
      <c r="I38" s="26"/>
      <c r="J38" s="26"/>
      <c r="L38" s="24"/>
    </row>
    <row r="39" spans="1:14" s="21" customFormat="1" ht="12.75" customHeight="1" x14ac:dyDescent="0.2">
      <c r="A39" s="43" t="s">
        <v>53</v>
      </c>
      <c r="B39" s="43"/>
      <c r="C39" s="52"/>
      <c r="D39" s="52"/>
      <c r="E39" s="46"/>
      <c r="F39" s="47"/>
      <c r="G39" s="53">
        <v>12919155.75</v>
      </c>
      <c r="H39" s="42"/>
      <c r="I39" s="26"/>
      <c r="J39" s="26"/>
      <c r="L39" s="24"/>
    </row>
    <row r="40" spans="1:14" s="21" customFormat="1" ht="12.75" customHeight="1" x14ac:dyDescent="0.35">
      <c r="B40" s="23" t="s">
        <v>54</v>
      </c>
      <c r="C40" s="54">
        <f>SUM(C28:C38)</f>
        <v>113513365</v>
      </c>
      <c r="D40" s="54">
        <f>SUM(D28:D38)</f>
        <v>107111192</v>
      </c>
      <c r="E40" s="54">
        <f>SUM(E28:E38)</f>
        <v>577534259</v>
      </c>
      <c r="F40" s="55">
        <f>SUM(F28:F38)</f>
        <v>0</v>
      </c>
      <c r="G40" s="31">
        <f>SUM(G28:G39)</f>
        <v>2410020130.2800002</v>
      </c>
      <c r="H40" s="35"/>
      <c r="I40" s="21" t="s">
        <v>55</v>
      </c>
      <c r="L40" s="41">
        <v>627980133</v>
      </c>
    </row>
    <row r="41" spans="1:14" s="21" customFormat="1" ht="12.75" customHeight="1" x14ac:dyDescent="0.2">
      <c r="A41" s="25" t="s">
        <v>56</v>
      </c>
      <c r="B41" s="56"/>
      <c r="C41" s="56"/>
      <c r="D41" s="56"/>
      <c r="G41" s="24"/>
      <c r="H41" s="28"/>
      <c r="I41" s="21" t="s">
        <v>57</v>
      </c>
      <c r="L41" s="29">
        <v>1704784864.21</v>
      </c>
    </row>
    <row r="42" spans="1:14" s="21" customFormat="1" ht="12.75" customHeight="1" x14ac:dyDescent="0.2">
      <c r="A42" s="21" t="s">
        <v>58</v>
      </c>
      <c r="G42" s="28">
        <v>87132.11</v>
      </c>
      <c r="H42" s="28"/>
      <c r="I42" s="21" t="s">
        <v>59</v>
      </c>
      <c r="L42" s="30">
        <f>SUM([3]rdo!G61)</f>
        <v>181164579.63999999</v>
      </c>
    </row>
    <row r="43" spans="1:14" s="21" customFormat="1" ht="12.75" customHeight="1" x14ac:dyDescent="0.2">
      <c r="A43" s="21" t="s">
        <v>60</v>
      </c>
      <c r="G43" s="28">
        <v>5863.07</v>
      </c>
      <c r="H43" s="28"/>
      <c r="L43" s="24"/>
    </row>
    <row r="44" spans="1:14" s="21" customFormat="1" ht="15.75" customHeight="1" x14ac:dyDescent="0.2">
      <c r="A44" s="21" t="s">
        <v>61</v>
      </c>
      <c r="G44" s="28">
        <v>356482.55</v>
      </c>
      <c r="H44" s="32"/>
      <c r="L44" s="24"/>
    </row>
    <row r="45" spans="1:14" s="21" customFormat="1" ht="12.75" customHeight="1" x14ac:dyDescent="0.35">
      <c r="E45" s="23"/>
      <c r="G45" s="30"/>
      <c r="H45" s="31"/>
      <c r="I45" s="23" t="s">
        <v>62</v>
      </c>
      <c r="J45" s="23"/>
      <c r="K45" s="23"/>
      <c r="L45" s="31">
        <f>SUM(L40:L43)</f>
        <v>2513929576.8499999</v>
      </c>
      <c r="N45" s="38"/>
    </row>
    <row r="46" spans="1:14" s="21" customFormat="1" ht="12.75" customHeight="1" x14ac:dyDescent="0.35">
      <c r="B46" s="23" t="s">
        <v>63</v>
      </c>
      <c r="C46" s="23"/>
      <c r="D46" s="23"/>
      <c r="F46" s="57"/>
      <c r="G46" s="31">
        <f>SUM(G42:G45)</f>
        <v>449477.73</v>
      </c>
      <c r="H46" s="24"/>
      <c r="I46" s="23"/>
      <c r="J46" s="23"/>
      <c r="K46" s="23"/>
      <c r="L46" s="58"/>
      <c r="N46" s="38"/>
    </row>
    <row r="47" spans="1:14" s="21" customFormat="1" ht="12.75" customHeight="1" x14ac:dyDescent="0.35">
      <c r="E47" s="23"/>
      <c r="G47" s="24"/>
      <c r="H47" s="31"/>
      <c r="I47" s="23"/>
      <c r="J47" s="23"/>
      <c r="K47" s="23"/>
      <c r="L47" s="58"/>
      <c r="N47" s="38"/>
    </row>
    <row r="48" spans="1:14" s="21" customFormat="1" ht="12.75" customHeight="1" x14ac:dyDescent="0.35">
      <c r="B48" s="23" t="s">
        <v>64</v>
      </c>
      <c r="C48" s="23"/>
      <c r="D48" s="23"/>
      <c r="F48" s="57"/>
      <c r="G48" s="31">
        <f>SUM(G46+G40+G25)+0.5</f>
        <v>2639904541.0300002</v>
      </c>
      <c r="I48" s="23" t="s">
        <v>65</v>
      </c>
      <c r="J48" s="23"/>
      <c r="K48" s="23"/>
      <c r="L48" s="31">
        <f>SUM(L30+L45)</f>
        <v>2639904541.2399998</v>
      </c>
      <c r="N48" s="42"/>
    </row>
    <row r="49" spans="1:32" s="59" customFormat="1" ht="12.75" customHeight="1" x14ac:dyDescent="0.2">
      <c r="A49" s="21"/>
      <c r="B49" s="21"/>
      <c r="C49" s="21"/>
      <c r="D49" s="21"/>
      <c r="F49" s="21"/>
      <c r="G49" s="21"/>
      <c r="I49" s="21"/>
      <c r="J49" s="21"/>
      <c r="K49" s="21"/>
      <c r="L49" s="21"/>
      <c r="M49" s="21"/>
      <c r="N49" s="3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2.75" customHeight="1" x14ac:dyDescent="0.2">
      <c r="A50" s="59"/>
      <c r="B50" s="59"/>
      <c r="C50" s="59"/>
      <c r="D50" s="59"/>
      <c r="F50" s="59"/>
      <c r="G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2" x14ac:dyDescent="0.2">
      <c r="A51" s="60"/>
    </row>
    <row r="52" spans="1:32" x14ac:dyDescent="0.2">
      <c r="A52" s="60"/>
    </row>
  </sheetData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 JULIO</vt:lpstr>
      <vt:lpstr>BAL AGOSTO</vt:lpstr>
      <vt:lpstr>BAL 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2011-12-07T21:28:03Z</dcterms:created>
  <dcterms:modified xsi:type="dcterms:W3CDTF">2011-12-07T21:29:15Z</dcterms:modified>
</cp:coreProperties>
</file>