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0730" windowHeight="10035"/>
  </bookViews>
  <sheets>
    <sheet name="Balance general Abril" sheetId="3" r:id="rId1"/>
    <sheet name="Balance general mayo" sheetId="1" r:id="rId2"/>
    <sheet name="Balance general Junio" sheetId="2" r:id="rId3"/>
  </sheets>
  <externalReferences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G46" i="3"/>
  <c r="L42"/>
  <c r="L45" s="1"/>
  <c r="G40"/>
  <c r="F40"/>
  <c r="E40"/>
  <c r="D40"/>
  <c r="C40"/>
  <c r="L28"/>
  <c r="L22"/>
  <c r="L30" s="1"/>
  <c r="G16"/>
  <c r="G15"/>
  <c r="G14"/>
  <c r="G13"/>
  <c r="G12"/>
  <c r="G25" s="1"/>
  <c r="L48" l="1"/>
  <c r="G48"/>
  <c r="G46" i="2"/>
  <c r="L42"/>
  <c r="L45" s="1"/>
  <c r="G40"/>
  <c r="F40"/>
  <c r="E40"/>
  <c r="D40"/>
  <c r="C40"/>
  <c r="L28"/>
  <c r="L22"/>
  <c r="L30" s="1"/>
  <c r="G16"/>
  <c r="G15"/>
  <c r="G14"/>
  <c r="G13"/>
  <c r="G12"/>
  <c r="G25" s="1"/>
  <c r="G48" s="1"/>
  <c r="L48" l="1"/>
  <c r="G46" i="1" l="1"/>
  <c r="G44"/>
  <c r="L42"/>
  <c r="L45" s="1"/>
  <c r="G40"/>
  <c r="F40"/>
  <c r="E40"/>
  <c r="D40"/>
  <c r="C40"/>
  <c r="L28"/>
  <c r="L22"/>
  <c r="L30" s="1"/>
  <c r="G19"/>
  <c r="G16"/>
  <c r="G15"/>
  <c r="G14"/>
  <c r="L13"/>
  <c r="G13"/>
  <c r="G12"/>
  <c r="L48" l="1"/>
  <c r="G25"/>
  <c r="G48" s="1"/>
</calcChain>
</file>

<file path=xl/sharedStrings.xml><?xml version="1.0" encoding="utf-8"?>
<sst xmlns="http://schemas.openxmlformats.org/spreadsheetml/2006/main" count="204" uniqueCount="68">
  <si>
    <t>UNIVERSIDAD AUTONOMA DE CHIHUAHUA</t>
  </si>
  <si>
    <t>BALANCE GENERAL CONSOLIDADO AL 31 DE MAYO DE 2011</t>
  </si>
  <si>
    <t>CUENTA</t>
  </si>
  <si>
    <t>ACTIVO</t>
  </si>
  <si>
    <t>PASIVO Y PATRIMONIO</t>
  </si>
  <si>
    <t>A C T I V O</t>
  </si>
  <si>
    <t>P A S I V O</t>
  </si>
  <si>
    <t xml:space="preserve">     ACTIVO CIRCULANTE</t>
  </si>
  <si>
    <t xml:space="preserve">    PASIVO A CORTO PLAZO</t>
  </si>
  <si>
    <t>FONDOS FIJOS</t>
  </si>
  <si>
    <t>PROVEEDORES</t>
  </si>
  <si>
    <t>FONDO FIJO MONEDA EXT.</t>
  </si>
  <si>
    <t>ACREEDORES</t>
  </si>
  <si>
    <t>BANCOS MONEDA NACIONAL</t>
  </si>
  <si>
    <t>SUELDOS POR PAGAR</t>
  </si>
  <si>
    <t>BANCOS MONEDA EXTRANJERA</t>
  </si>
  <si>
    <t>CUENTA LIQUIDADORA ACREEDORA</t>
  </si>
  <si>
    <t>INVERSIONES BANCARIAS</t>
  </si>
  <si>
    <t>IMPTOS. Y DCHOS. POR PAGAR</t>
  </si>
  <si>
    <t>ADEUDO ALUMNOS</t>
  </si>
  <si>
    <t>CUOTAS Y RET. POR PAGAR</t>
  </si>
  <si>
    <t>ADEUDO FUNC. EMP. Y MAESTROS</t>
  </si>
  <si>
    <t>FONDOS EN CUSTODIA</t>
  </si>
  <si>
    <t>DEUDORES DIVERSOS</t>
  </si>
  <si>
    <t>PRESTAMOS DE INST. DE CREDITO</t>
  </si>
  <si>
    <t>PRESTAMO ENTRE FONDOS</t>
  </si>
  <si>
    <t>CTAS. POR PAGAR ENTRE FONDOS</t>
  </si>
  <si>
    <t>CUENTA LIQUIDADORA DEUDORA</t>
  </si>
  <si>
    <t>ALMACEN</t>
  </si>
  <si>
    <t xml:space="preserve">     TOTAL PASIVO A CORTO PLAZO</t>
  </si>
  <si>
    <t>ANTICIPOS</t>
  </si>
  <si>
    <t>TOTAL ACTIVO CIRCULANTE</t>
  </si>
  <si>
    <t xml:space="preserve">     PASIVO A LARGO PLAZO</t>
  </si>
  <si>
    <t xml:space="preserve">     ACTIVO NO CIRCULANTE</t>
  </si>
  <si>
    <t>JULIO</t>
  </si>
  <si>
    <t xml:space="preserve">     FIJO</t>
  </si>
  <si>
    <t>SF</t>
  </si>
  <si>
    <t>SI</t>
  </si>
  <si>
    <t>AVALUO</t>
  </si>
  <si>
    <t>OBRAS DE ARTE</t>
  </si>
  <si>
    <t xml:space="preserve">     TOTAL PASIVO A LARGO PLAZO</t>
  </si>
  <si>
    <t>ACERVO BIBLIOGRAFICO</t>
  </si>
  <si>
    <t>TERRENOS Y PREDIOS</t>
  </si>
  <si>
    <t xml:space="preserve">     T O T A L  P A S I V O</t>
  </si>
  <si>
    <t>EDIFICIOS, CONST. E INST.</t>
  </si>
  <si>
    <t>CONSTRUCCIONES EN PROCESO</t>
  </si>
  <si>
    <t>MAQUINARIA</t>
  </si>
  <si>
    <t>MOBILIARIO Y EQUIPO</t>
  </si>
  <si>
    <t>MOBILIARIO Y EQUIPO ACADEMICO</t>
  </si>
  <si>
    <t>EQUIPO DE TRANSPORTE</t>
  </si>
  <si>
    <t>EQUIPO DE COMPUTO</t>
  </si>
  <si>
    <t>P A T R I M O N I O</t>
  </si>
  <si>
    <t>PIE DE CRIA</t>
  </si>
  <si>
    <t>OTRAS INVERSIONES</t>
  </si>
  <si>
    <t>TOTAL ACTIVO FIJO</t>
  </si>
  <si>
    <t>PATRIMONIO</t>
  </si>
  <si>
    <t xml:space="preserve">     DIFERIDO</t>
  </si>
  <si>
    <t>REMANENTE DE EJ. ANTERIORES</t>
  </si>
  <si>
    <t>DEPOSITOS EN GARANTIA</t>
  </si>
  <si>
    <t>REMANENTE DEL EJERCICIO</t>
  </si>
  <si>
    <t>PAGOS ANTICIPADOS</t>
  </si>
  <si>
    <t>SUBSIDIO AL EMPLEO</t>
  </si>
  <si>
    <t xml:space="preserve">     T O T A L   P A T R I M O N I O</t>
  </si>
  <si>
    <t>TOTAL ACTIVO DIFERIDO</t>
  </si>
  <si>
    <t>TOTAL ACTIVO</t>
  </si>
  <si>
    <t>TOTAL PASIVO MAS PATRIMONIO</t>
  </si>
  <si>
    <t>BALANCE GENERAL CONSOLIDADO AL 30 DE JUNIO DE 2011</t>
  </si>
  <si>
    <t>BALANCE GENERAL CONSOLIDADO AL 30 DE ABRIL DE 2011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</si>
</sst>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_);\(&quot;$&quot;#,##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u val="doubleAccounting"/>
      <sz val="8"/>
      <name val="Arial"/>
      <family val="2"/>
    </font>
    <font>
      <b/>
      <u val="doubleAccounting"/>
      <sz val="8"/>
      <color indexed="9"/>
      <name val="Arial"/>
      <family val="2"/>
    </font>
    <font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8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u val="double"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3" fontId="6" fillId="2" borderId="2" xfId="0" applyNumberFormat="1" applyFont="1" applyFill="1" applyBorder="1" applyAlignment="1">
      <alignment horizontal="right"/>
    </xf>
    <xf numFmtId="3" fontId="6" fillId="2" borderId="2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0" fontId="8" fillId="0" borderId="0" xfId="0" applyFont="1"/>
    <xf numFmtId="0" fontId="9" fillId="0" borderId="0" xfId="0" applyFont="1"/>
    <xf numFmtId="3" fontId="8" fillId="0" borderId="0" xfId="0" applyNumberFormat="1" applyFont="1"/>
    <xf numFmtId="0" fontId="10" fillId="0" borderId="0" xfId="0" applyFont="1" applyBorder="1"/>
    <xf numFmtId="0" fontId="9" fillId="0" borderId="0" xfId="0" applyFont="1" applyBorder="1"/>
    <xf numFmtId="164" fontId="8" fillId="0" borderId="0" xfId="2" applyNumberFormat="1" applyFont="1"/>
    <xf numFmtId="3" fontId="8" fillId="0" borderId="0" xfId="1" applyNumberFormat="1" applyFont="1"/>
    <xf numFmtId="165" fontId="8" fillId="0" borderId="0" xfId="1" applyNumberFormat="1" applyFont="1"/>
    <xf numFmtId="165" fontId="8" fillId="0" borderId="3" xfId="1" applyNumberFormat="1" applyFont="1" applyBorder="1"/>
    <xf numFmtId="164" fontId="11" fillId="0" borderId="0" xfId="3" applyNumberFormat="1" applyFont="1" applyBorder="1"/>
    <xf numFmtId="3" fontId="8" fillId="0" borderId="0" xfId="1" applyNumberFormat="1" applyFont="1" applyBorder="1"/>
    <xf numFmtId="3" fontId="8" fillId="0" borderId="3" xfId="1" applyNumberFormat="1" applyFont="1" applyBorder="1"/>
    <xf numFmtId="164" fontId="12" fillId="0" borderId="0" xfId="3" applyNumberFormat="1" applyFont="1" applyBorder="1"/>
    <xf numFmtId="3" fontId="13" fillId="0" borderId="0" xfId="0" applyNumberFormat="1" applyFont="1"/>
    <xf numFmtId="0" fontId="14" fillId="0" borderId="0" xfId="0" applyFont="1"/>
    <xf numFmtId="16" fontId="13" fillId="0" borderId="0" xfId="0" applyNumberFormat="1" applyFont="1"/>
    <xf numFmtId="0" fontId="13" fillId="0" borderId="0" xfId="0" applyFont="1"/>
    <xf numFmtId="0" fontId="15" fillId="0" borderId="0" xfId="0" applyFont="1" applyBorder="1"/>
    <xf numFmtId="164" fontId="8" fillId="0" borderId="3" xfId="2" applyNumberFormat="1" applyFont="1" applyBorder="1"/>
    <xf numFmtId="164" fontId="8" fillId="0" borderId="0" xfId="3" applyNumberFormat="1" applyFont="1"/>
    <xf numFmtId="164" fontId="13" fillId="0" borderId="0" xfId="0" applyNumberFormat="1" applyFont="1"/>
    <xf numFmtId="49" fontId="8" fillId="0" borderId="0" xfId="0" applyNumberFormat="1" applyFont="1"/>
    <xf numFmtId="49" fontId="13" fillId="0" borderId="0" xfId="3" applyNumberFormat="1" applyFont="1"/>
    <xf numFmtId="49" fontId="13" fillId="0" borderId="0" xfId="1" applyNumberFormat="1" applyFont="1"/>
    <xf numFmtId="49" fontId="13" fillId="0" borderId="0" xfId="0" applyNumberFormat="1" applyFont="1"/>
    <xf numFmtId="49" fontId="16" fillId="0" borderId="0" xfId="1" applyNumberFormat="1" applyFont="1"/>
    <xf numFmtId="164" fontId="17" fillId="0" borderId="0" xfId="0" applyNumberFormat="1" applyFont="1"/>
    <xf numFmtId="165" fontId="8" fillId="0" borderId="0" xfId="1" applyNumberFormat="1" applyFont="1" applyAlignment="1">
      <alignment horizontal="right"/>
    </xf>
    <xf numFmtId="49" fontId="16" fillId="0" borderId="0" xfId="0" applyNumberFormat="1" applyFont="1"/>
    <xf numFmtId="49" fontId="13" fillId="0" borderId="0" xfId="1" applyNumberFormat="1" applyFont="1" applyAlignment="1">
      <alignment horizontal="right"/>
    </xf>
    <xf numFmtId="49" fontId="13" fillId="0" borderId="0" xfId="1" applyNumberFormat="1" applyFont="1" applyBorder="1"/>
    <xf numFmtId="165" fontId="8" fillId="0" borderId="3" xfId="1" applyNumberFormat="1" applyFont="1" applyBorder="1" applyAlignment="1">
      <alignment horizontal="right"/>
    </xf>
    <xf numFmtId="3" fontId="13" fillId="0" borderId="0" xfId="1" applyNumberFormat="1" applyFont="1" applyBorder="1"/>
    <xf numFmtId="165" fontId="13" fillId="0" borderId="0" xfId="1" applyNumberFormat="1" applyFont="1"/>
    <xf numFmtId="0" fontId="15" fillId="0" borderId="0" xfId="0" applyFont="1"/>
    <xf numFmtId="0" fontId="18" fillId="0" borderId="0" xfId="0" applyFont="1"/>
    <xf numFmtId="166" fontId="19" fillId="0" borderId="0" xfId="1" applyNumberFormat="1" applyFont="1"/>
    <xf numFmtId="0" fontId="20" fillId="0" borderId="0" xfId="0" applyFont="1"/>
    <xf numFmtId="0" fontId="5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MAY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JUN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G61">
            <v>89608107.829999983</v>
          </cell>
        </row>
      </sheetData>
      <sheetData sheetId="7"/>
      <sheetData sheetId="8"/>
      <sheetData sheetId="9"/>
      <sheetData sheetId="10">
        <row r="27">
          <cell r="B27">
            <v>375129.73</v>
          </cell>
          <cell r="C27">
            <v>0</v>
          </cell>
          <cell r="D27">
            <v>6539779.2700000005</v>
          </cell>
          <cell r="E27">
            <v>330376.56999999995</v>
          </cell>
          <cell r="F27">
            <v>147468876.95999998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G61">
            <v>109638198.84999996</v>
          </cell>
        </row>
      </sheetData>
      <sheetData sheetId="7"/>
      <sheetData sheetId="8"/>
      <sheetData sheetId="9"/>
      <sheetData sheetId="10">
        <row r="27">
          <cell r="B27">
            <v>376129.73</v>
          </cell>
          <cell r="C27">
            <v>0</v>
          </cell>
          <cell r="D27">
            <v>14697973.49</v>
          </cell>
          <cell r="E27">
            <v>328754.23</v>
          </cell>
          <cell r="F27">
            <v>132153907.43000001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G61">
            <v>98381760.5</v>
          </cell>
        </row>
      </sheetData>
      <sheetData sheetId="7"/>
      <sheetData sheetId="8"/>
      <sheetData sheetId="9"/>
      <sheetData sheetId="10">
        <row r="27">
          <cell r="B27">
            <v>376629.73</v>
          </cell>
          <cell r="C27">
            <v>0</v>
          </cell>
          <cell r="D27">
            <v>38509307.840000004</v>
          </cell>
          <cell r="E27">
            <v>332989.08999999997</v>
          </cell>
          <cell r="F27">
            <v>111773945.88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workbookViewId="0">
      <selection activeCell="J50" sqref="J50"/>
    </sheetView>
  </sheetViews>
  <sheetFormatPr baseColWidth="10" defaultRowHeight="15"/>
  <cols>
    <col min="1" max="1" width="7.7109375" style="4" customWidth="1"/>
    <col min="2" max="2" width="22.42578125" style="4" customWidth="1"/>
    <col min="3" max="3" width="13.140625" style="4" hidden="1" customWidth="1"/>
    <col min="4" max="4" width="15.5703125" style="4" hidden="1" customWidth="1"/>
    <col min="5" max="5" width="15.85546875" style="4" hidden="1" customWidth="1"/>
    <col min="6" max="6" width="10.28515625" style="4" customWidth="1"/>
    <col min="7" max="7" width="14.140625" style="4" customWidth="1"/>
    <col min="8" max="8" width="5.140625" style="4" customWidth="1"/>
    <col min="9" max="9" width="11.42578125" style="4"/>
    <col min="10" max="10" width="16.85546875" style="4" customWidth="1"/>
    <col min="11" max="11" width="11.42578125" style="4"/>
    <col min="12" max="12" width="19" style="4" customWidth="1"/>
  </cols>
  <sheetData>
    <row r="1" spans="1:12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thickBot="1"/>
    <row r="4" spans="1:12" ht="15.75" thickBot="1">
      <c r="A4" s="5" t="s">
        <v>2</v>
      </c>
      <c r="B4" s="6"/>
      <c r="C4" s="6"/>
      <c r="D4" s="6"/>
      <c r="E4" s="6"/>
      <c r="F4" s="6"/>
      <c r="G4" s="7" t="s">
        <v>3</v>
      </c>
      <c r="H4" s="8"/>
      <c r="I4" s="6"/>
      <c r="J4" s="6" t="s">
        <v>2</v>
      </c>
      <c r="K4" s="6"/>
      <c r="L4" s="9" t="s">
        <v>4</v>
      </c>
    </row>
    <row r="5" spans="1:12" ht="15.75" thickBot="1">
      <c r="A5" s="10"/>
      <c r="B5" s="10"/>
      <c r="C5" s="10"/>
      <c r="D5" s="10"/>
      <c r="E5" s="10"/>
      <c r="F5" s="10"/>
      <c r="G5" s="11"/>
      <c r="H5" s="11"/>
      <c r="I5" s="10"/>
      <c r="J5" s="10"/>
      <c r="K5" s="10"/>
      <c r="L5" s="11"/>
    </row>
    <row r="6" spans="1:12">
      <c r="A6" s="12"/>
      <c r="B6" s="12"/>
      <c r="C6" s="12"/>
      <c r="D6" s="12"/>
      <c r="E6" s="12"/>
      <c r="F6" s="12"/>
      <c r="G6" s="13"/>
      <c r="H6" s="13"/>
      <c r="I6" s="12"/>
      <c r="J6" s="12"/>
      <c r="K6" s="12"/>
    </row>
    <row r="7" spans="1:12">
      <c r="A7" s="14"/>
      <c r="B7" s="14"/>
      <c r="C7" s="14"/>
      <c r="D7" s="14"/>
      <c r="E7" s="14"/>
      <c r="F7" s="14"/>
      <c r="G7" s="15"/>
      <c r="H7" s="15"/>
      <c r="I7" s="14"/>
      <c r="J7" s="14"/>
      <c r="K7" s="14"/>
      <c r="L7" s="16"/>
    </row>
    <row r="8" spans="1:12">
      <c r="A8" s="17" t="s">
        <v>5</v>
      </c>
      <c r="B8" s="16"/>
      <c r="C8" s="16"/>
      <c r="D8" s="16"/>
      <c r="E8" s="16"/>
      <c r="F8" s="16"/>
      <c r="G8" s="18"/>
      <c r="H8" s="18"/>
      <c r="I8" s="17" t="s">
        <v>6</v>
      </c>
      <c r="J8" s="16"/>
      <c r="K8" s="16"/>
      <c r="L8" s="16"/>
    </row>
    <row r="9" spans="1:12">
      <c r="A9" s="16"/>
      <c r="B9" s="16"/>
      <c r="C9" s="16"/>
      <c r="D9" s="16"/>
      <c r="E9" s="16"/>
      <c r="F9" s="16"/>
      <c r="G9" s="18"/>
      <c r="H9" s="18"/>
      <c r="I9" s="16"/>
      <c r="J9" s="16"/>
      <c r="K9" s="16"/>
      <c r="L9" s="16"/>
    </row>
    <row r="10" spans="1:12">
      <c r="A10" s="19" t="s">
        <v>7</v>
      </c>
      <c r="B10" s="16"/>
      <c r="C10" s="16"/>
      <c r="D10" s="16"/>
      <c r="E10" s="16"/>
      <c r="F10" s="16"/>
      <c r="G10" s="18"/>
      <c r="H10" s="18"/>
      <c r="I10" s="19" t="s">
        <v>8</v>
      </c>
      <c r="J10" s="20"/>
      <c r="K10" s="20"/>
      <c r="L10" s="16"/>
    </row>
    <row r="11" spans="1:12">
      <c r="A11" s="16"/>
      <c r="B11" s="16"/>
      <c r="C11" s="16"/>
      <c r="D11" s="16"/>
      <c r="E11" s="16"/>
      <c r="F11" s="16"/>
      <c r="G11" s="18"/>
      <c r="H11" s="18"/>
      <c r="I11" s="16"/>
      <c r="J11" s="16"/>
      <c r="K11" s="16"/>
      <c r="L11" s="16"/>
    </row>
    <row r="12" spans="1:12">
      <c r="A12" s="16" t="s">
        <v>9</v>
      </c>
      <c r="B12" s="16"/>
      <c r="C12" s="16"/>
      <c r="D12" s="16"/>
      <c r="E12" s="16"/>
      <c r="F12" s="16"/>
      <c r="G12" s="21">
        <f>SUM([1]CAJA!B27)</f>
        <v>375129.73</v>
      </c>
      <c r="H12" s="21"/>
      <c r="I12" s="16" t="s">
        <v>10</v>
      </c>
      <c r="J12" s="16"/>
      <c r="K12" s="16"/>
      <c r="L12" s="21">
        <v>14144955.48</v>
      </c>
    </row>
    <row r="13" spans="1:12">
      <c r="A13" s="16" t="s">
        <v>11</v>
      </c>
      <c r="B13" s="16"/>
      <c r="C13" s="16"/>
      <c r="D13" s="16"/>
      <c r="E13" s="16"/>
      <c r="F13" s="16"/>
      <c r="G13" s="22">
        <f>SUM([1]CAJA!C27)</f>
        <v>0</v>
      </c>
      <c r="H13" s="22"/>
      <c r="I13" s="16" t="s">
        <v>12</v>
      </c>
      <c r="J13" s="16"/>
      <c r="K13" s="16"/>
      <c r="L13" s="23">
        <v>38583198.159999996</v>
      </c>
    </row>
    <row r="14" spans="1:12">
      <c r="A14" s="16" t="s">
        <v>13</v>
      </c>
      <c r="B14" s="16"/>
      <c r="C14" s="16"/>
      <c r="D14" s="16"/>
      <c r="E14" s="16"/>
      <c r="F14" s="16"/>
      <c r="G14" s="22">
        <f>SUM([1]CAJA!D27)</f>
        <v>6539779.2700000005</v>
      </c>
      <c r="H14" s="22"/>
      <c r="I14" s="16" t="s">
        <v>14</v>
      </c>
      <c r="J14" s="16"/>
      <c r="K14" s="16"/>
      <c r="L14" s="23">
        <v>1725286.81</v>
      </c>
    </row>
    <row r="15" spans="1:12">
      <c r="A15" s="16" t="s">
        <v>15</v>
      </c>
      <c r="B15" s="16"/>
      <c r="C15" s="16"/>
      <c r="D15" s="16"/>
      <c r="E15" s="16"/>
      <c r="F15" s="16"/>
      <c r="G15" s="22">
        <f>SUM([1]CAJA!E27)</f>
        <v>330376.56999999995</v>
      </c>
      <c r="H15" s="22"/>
      <c r="I15" s="16" t="s">
        <v>16</v>
      </c>
      <c r="J15" s="16"/>
      <c r="K15" s="16"/>
      <c r="L15" s="23">
        <v>971021.85</v>
      </c>
    </row>
    <row r="16" spans="1:12">
      <c r="A16" s="16" t="s">
        <v>17</v>
      </c>
      <c r="B16" s="16"/>
      <c r="C16" s="16"/>
      <c r="D16" s="16"/>
      <c r="E16" s="16"/>
      <c r="F16" s="16"/>
      <c r="G16" s="22">
        <f>SUM([1]CAJA!F27)</f>
        <v>147468876.95999998</v>
      </c>
      <c r="H16" s="22"/>
      <c r="I16" s="16" t="s">
        <v>18</v>
      </c>
      <c r="J16" s="16"/>
      <c r="K16" s="16"/>
      <c r="L16" s="23">
        <v>3577075.27</v>
      </c>
    </row>
    <row r="17" spans="1:12">
      <c r="A17" s="16" t="s">
        <v>19</v>
      </c>
      <c r="B17" s="16"/>
      <c r="C17" s="16"/>
      <c r="D17" s="16"/>
      <c r="E17" s="16"/>
      <c r="F17" s="16"/>
      <c r="G17" s="22">
        <v>6773912.7599999998</v>
      </c>
      <c r="H17" s="22"/>
      <c r="I17" s="16" t="s">
        <v>20</v>
      </c>
      <c r="J17" s="16"/>
      <c r="K17" s="16"/>
      <c r="L17" s="23">
        <v>7114233.7999999998</v>
      </c>
    </row>
    <row r="18" spans="1:12">
      <c r="A18" s="16" t="s">
        <v>21</v>
      </c>
      <c r="B18" s="16"/>
      <c r="C18" s="16"/>
      <c r="D18" s="16"/>
      <c r="E18" s="16"/>
      <c r="F18" s="16"/>
      <c r="G18" s="22">
        <v>13643746.810000001</v>
      </c>
      <c r="H18" s="22"/>
      <c r="I18" s="16" t="s">
        <v>22</v>
      </c>
      <c r="J18" s="16"/>
      <c r="K18" s="16"/>
      <c r="L18" s="23">
        <v>76942832.790000007</v>
      </c>
    </row>
    <row r="19" spans="1:12">
      <c r="A19" s="16" t="s">
        <v>23</v>
      </c>
      <c r="B19" s="16"/>
      <c r="C19" s="16"/>
      <c r="D19" s="16"/>
      <c r="E19" s="16"/>
      <c r="F19" s="16"/>
      <c r="G19" s="22">
        <v>21092193.670000002</v>
      </c>
      <c r="H19" s="22"/>
      <c r="I19" s="16" t="s">
        <v>24</v>
      </c>
      <c r="J19" s="16"/>
      <c r="K19" s="16"/>
      <c r="L19" s="23">
        <v>0</v>
      </c>
    </row>
    <row r="20" spans="1:12">
      <c r="A20" s="16" t="s">
        <v>25</v>
      </c>
      <c r="B20" s="16"/>
      <c r="C20" s="16"/>
      <c r="D20" s="16"/>
      <c r="E20" s="16"/>
      <c r="F20" s="16"/>
      <c r="G20" s="22">
        <v>15055674.09</v>
      </c>
      <c r="H20" s="22"/>
      <c r="I20" s="16" t="s">
        <v>26</v>
      </c>
      <c r="J20" s="16"/>
      <c r="K20" s="16"/>
      <c r="L20" s="24">
        <v>15362429.550000001</v>
      </c>
    </row>
    <row r="21" spans="1:12">
      <c r="A21" s="16" t="s">
        <v>27</v>
      </c>
      <c r="B21" s="16"/>
      <c r="C21" s="16"/>
      <c r="D21" s="16"/>
      <c r="E21" s="16"/>
      <c r="F21" s="16"/>
      <c r="G21" s="22">
        <v>3616705.67</v>
      </c>
      <c r="H21" s="22"/>
      <c r="I21" s="16"/>
      <c r="J21" s="16"/>
      <c r="K21" s="16"/>
      <c r="L21" s="22"/>
    </row>
    <row r="22" spans="1:12" ht="16.5">
      <c r="A22" s="16" t="s">
        <v>28</v>
      </c>
      <c r="B22" s="16"/>
      <c r="C22" s="16"/>
      <c r="D22" s="16"/>
      <c r="E22" s="16"/>
      <c r="F22" s="16"/>
      <c r="G22" s="22">
        <v>2203662.9700000002</v>
      </c>
      <c r="H22" s="22"/>
      <c r="I22" s="17" t="s">
        <v>29</v>
      </c>
      <c r="J22" s="17"/>
      <c r="K22" s="17"/>
      <c r="L22" s="25">
        <f>SUM(L12:L21)+0.5</f>
        <v>158421034.21000004</v>
      </c>
    </row>
    <row r="23" spans="1:12">
      <c r="A23" s="16" t="s">
        <v>30</v>
      </c>
      <c r="B23" s="16"/>
      <c r="C23" s="16"/>
      <c r="D23" s="16"/>
      <c r="E23" s="16"/>
      <c r="F23" s="16"/>
      <c r="G23" s="22">
        <v>804281.94</v>
      </c>
      <c r="H23" s="26"/>
      <c r="I23" s="16"/>
      <c r="J23" s="16"/>
      <c r="K23" s="16"/>
      <c r="L23" s="18"/>
    </row>
    <row r="24" spans="1:12" ht="16.5">
      <c r="A24" s="16"/>
      <c r="B24" s="16"/>
      <c r="C24" s="16"/>
      <c r="D24" s="16"/>
      <c r="E24" s="16"/>
      <c r="F24" s="16"/>
      <c r="G24" s="27"/>
      <c r="H24" s="28"/>
      <c r="I24" s="16"/>
      <c r="J24" s="16"/>
      <c r="K24" s="16"/>
      <c r="L24" s="18"/>
    </row>
    <row r="25" spans="1:12" ht="16.5">
      <c r="A25" s="16"/>
      <c r="B25" s="17" t="s">
        <v>31</v>
      </c>
      <c r="C25" s="17"/>
      <c r="D25" s="17"/>
      <c r="E25" s="16"/>
      <c r="F25" s="16"/>
      <c r="G25" s="25">
        <f>SUM(G12:G24)</f>
        <v>217904340.43999997</v>
      </c>
      <c r="H25" s="29"/>
      <c r="I25" s="19" t="s">
        <v>32</v>
      </c>
      <c r="J25" s="20"/>
      <c r="K25" s="20"/>
      <c r="L25" s="18"/>
    </row>
    <row r="26" spans="1:12">
      <c r="A26" s="19" t="s">
        <v>33</v>
      </c>
      <c r="B26" s="16"/>
      <c r="C26" s="30" t="s">
        <v>34</v>
      </c>
      <c r="D26" s="31">
        <v>36160</v>
      </c>
      <c r="E26" s="32"/>
      <c r="F26" s="29"/>
      <c r="G26" s="16"/>
      <c r="H26" s="29"/>
      <c r="I26" s="33" t="s">
        <v>24</v>
      </c>
      <c r="J26" s="33"/>
      <c r="K26" s="33"/>
      <c r="L26" s="34">
        <v>0</v>
      </c>
    </row>
    <row r="27" spans="1:12">
      <c r="A27" s="19" t="s">
        <v>35</v>
      </c>
      <c r="B27" s="16"/>
      <c r="C27" s="32" t="s">
        <v>36</v>
      </c>
      <c r="D27" s="32" t="s">
        <v>37</v>
      </c>
      <c r="E27" s="32" t="s">
        <v>38</v>
      </c>
      <c r="F27" s="18"/>
      <c r="G27" s="35"/>
      <c r="H27" s="36"/>
      <c r="I27" s="16"/>
      <c r="J27" s="16"/>
      <c r="K27" s="16"/>
      <c r="L27" s="18"/>
    </row>
    <row r="28" spans="1:12" ht="16.5">
      <c r="A28" s="37" t="s">
        <v>39</v>
      </c>
      <c r="B28" s="37"/>
      <c r="C28" s="38">
        <v>55512</v>
      </c>
      <c r="D28" s="39">
        <v>44687</v>
      </c>
      <c r="E28" s="40">
        <v>10570</v>
      </c>
      <c r="F28" s="41"/>
      <c r="G28" s="35">
        <v>8157367.1100000003</v>
      </c>
      <c r="H28" s="42"/>
      <c r="I28" s="17" t="s">
        <v>40</v>
      </c>
      <c r="J28" s="17"/>
      <c r="K28" s="17"/>
      <c r="L28" s="25">
        <f>SUM(L26:L27)</f>
        <v>0</v>
      </c>
    </row>
    <row r="29" spans="1:12">
      <c r="A29" s="37" t="s">
        <v>41</v>
      </c>
      <c r="B29" s="37"/>
      <c r="C29" s="39">
        <v>1446432</v>
      </c>
      <c r="D29" s="39">
        <v>1262631</v>
      </c>
      <c r="E29" s="40">
        <v>0</v>
      </c>
      <c r="F29" s="41"/>
      <c r="G29" s="43">
        <v>6426232.0499999998</v>
      </c>
      <c r="H29" s="42"/>
      <c r="I29" s="16"/>
      <c r="J29" s="16"/>
      <c r="K29" s="16"/>
      <c r="L29" s="22"/>
    </row>
    <row r="30" spans="1:12" ht="16.5">
      <c r="A30" s="37" t="s">
        <v>42</v>
      </c>
      <c r="B30" s="37"/>
      <c r="C30" s="39">
        <v>11263758</v>
      </c>
      <c r="D30" s="39">
        <v>11263758</v>
      </c>
      <c r="E30" s="40">
        <v>257652182</v>
      </c>
      <c r="F30" s="41"/>
      <c r="G30" s="43">
        <v>282967431.5</v>
      </c>
      <c r="H30" s="42"/>
      <c r="I30" s="17" t="s">
        <v>43</v>
      </c>
      <c r="J30" s="17"/>
      <c r="K30" s="16"/>
      <c r="L30" s="25">
        <f>+L22+L28</f>
        <v>158421034.21000004</v>
      </c>
    </row>
    <row r="31" spans="1:12">
      <c r="A31" s="37" t="s">
        <v>44</v>
      </c>
      <c r="B31" s="37"/>
      <c r="C31" s="39">
        <v>48565945</v>
      </c>
      <c r="D31" s="39">
        <v>47774436</v>
      </c>
      <c r="E31" s="40">
        <v>256244697</v>
      </c>
      <c r="F31" s="41"/>
      <c r="G31" s="43">
        <v>873816949</v>
      </c>
      <c r="H31" s="42"/>
      <c r="I31" s="16"/>
      <c r="J31" s="16"/>
      <c r="K31" s="16"/>
      <c r="L31" s="18"/>
    </row>
    <row r="32" spans="1:12">
      <c r="A32" s="37" t="s">
        <v>45</v>
      </c>
      <c r="B32" s="37"/>
      <c r="C32" s="39">
        <v>18431</v>
      </c>
      <c r="D32" s="40">
        <v>0</v>
      </c>
      <c r="E32" s="40">
        <v>0</v>
      </c>
      <c r="F32" s="44"/>
      <c r="G32" s="43">
        <v>545468457.66999996</v>
      </c>
      <c r="H32" s="36"/>
      <c r="I32" s="16"/>
      <c r="J32" s="16"/>
      <c r="K32" s="16"/>
      <c r="L32" s="18"/>
    </row>
    <row r="33" spans="1:12">
      <c r="A33" s="37" t="s">
        <v>46</v>
      </c>
      <c r="B33" s="37"/>
      <c r="C33" s="39">
        <v>1532671</v>
      </c>
      <c r="D33" s="39">
        <v>1505638</v>
      </c>
      <c r="E33" s="40">
        <v>6425438</v>
      </c>
      <c r="F33" s="41"/>
      <c r="G33" s="43">
        <v>7318187.5599999996</v>
      </c>
      <c r="H33" s="36"/>
      <c r="I33" s="16"/>
      <c r="J33" s="16"/>
      <c r="K33" s="16"/>
      <c r="L33" s="18"/>
    </row>
    <row r="34" spans="1:12">
      <c r="A34" s="37" t="s">
        <v>47</v>
      </c>
      <c r="B34" s="37"/>
      <c r="C34" s="39">
        <v>7517712</v>
      </c>
      <c r="D34" s="39">
        <v>5908596</v>
      </c>
      <c r="E34" s="40">
        <v>7035829</v>
      </c>
      <c r="F34" s="41"/>
      <c r="G34" s="43">
        <v>111487345.16</v>
      </c>
      <c r="H34" s="36"/>
      <c r="I34" s="16"/>
      <c r="J34" s="16"/>
      <c r="K34" s="16"/>
      <c r="L34" s="18"/>
    </row>
    <row r="35" spans="1:12">
      <c r="A35" s="37" t="s">
        <v>48</v>
      </c>
      <c r="B35" s="37"/>
      <c r="C35" s="39">
        <v>17622355</v>
      </c>
      <c r="D35" s="39">
        <v>16620228</v>
      </c>
      <c r="E35" s="40">
        <v>37071046</v>
      </c>
      <c r="F35" s="41"/>
      <c r="G35" s="43">
        <v>318635174.27999997</v>
      </c>
      <c r="H35" s="36"/>
      <c r="I35" s="16"/>
      <c r="J35" s="16"/>
      <c r="K35" s="16"/>
      <c r="L35" s="18"/>
    </row>
    <row r="36" spans="1:12">
      <c r="A36" s="37" t="s">
        <v>49</v>
      </c>
      <c r="B36" s="37"/>
      <c r="C36" s="39">
        <v>4586619</v>
      </c>
      <c r="D36" s="39">
        <v>3760470</v>
      </c>
      <c r="E36" s="40">
        <v>3329782</v>
      </c>
      <c r="F36" s="41"/>
      <c r="G36" s="43">
        <v>54854748.950000003</v>
      </c>
      <c r="H36" s="36"/>
      <c r="I36" s="16"/>
      <c r="J36" s="16"/>
      <c r="K36" s="16"/>
      <c r="L36" s="18"/>
    </row>
    <row r="37" spans="1:12">
      <c r="A37" s="37" t="s">
        <v>50</v>
      </c>
      <c r="B37" s="37"/>
      <c r="C37" s="45">
        <v>20335911</v>
      </c>
      <c r="D37" s="39">
        <v>18402729</v>
      </c>
      <c r="E37" s="40">
        <v>9196696</v>
      </c>
      <c r="F37" s="41"/>
      <c r="G37" s="43">
        <v>135524148.87</v>
      </c>
      <c r="H37" s="36"/>
      <c r="I37" s="19" t="s">
        <v>51</v>
      </c>
      <c r="J37" s="20"/>
      <c r="K37" s="16"/>
      <c r="L37" s="18"/>
    </row>
    <row r="38" spans="1:12">
      <c r="A38" s="37" t="s">
        <v>52</v>
      </c>
      <c r="B38" s="37"/>
      <c r="C38" s="46">
        <v>568019</v>
      </c>
      <c r="D38" s="46">
        <v>568019</v>
      </c>
      <c r="E38" s="40">
        <v>568019</v>
      </c>
      <c r="F38" s="41"/>
      <c r="G38" s="43">
        <v>5432560</v>
      </c>
      <c r="H38" s="36"/>
      <c r="I38" s="20"/>
      <c r="J38" s="20"/>
      <c r="K38" s="16"/>
      <c r="L38" s="18"/>
    </row>
    <row r="39" spans="1:12">
      <c r="A39" s="37" t="s">
        <v>53</v>
      </c>
      <c r="B39" s="37"/>
      <c r="C39" s="46"/>
      <c r="D39" s="46"/>
      <c r="E39" s="40"/>
      <c r="F39" s="41"/>
      <c r="G39" s="47">
        <v>12919156</v>
      </c>
      <c r="H39" s="36"/>
      <c r="I39" s="20"/>
      <c r="J39" s="20"/>
      <c r="K39" s="16"/>
      <c r="L39" s="18"/>
    </row>
    <row r="40" spans="1:12" ht="16.5">
      <c r="A40" s="16"/>
      <c r="B40" s="17" t="s">
        <v>54</v>
      </c>
      <c r="C40" s="48">
        <f>SUM(C28:C38)</f>
        <v>113513365</v>
      </c>
      <c r="D40" s="48">
        <f>SUM(D28:D38)</f>
        <v>107111192</v>
      </c>
      <c r="E40" s="48">
        <f>SUM(E28:E38)</f>
        <v>577534259</v>
      </c>
      <c r="F40" s="49">
        <f>SUM(F28:F38)</f>
        <v>0</v>
      </c>
      <c r="G40" s="25">
        <f>SUM(G28:G39)</f>
        <v>2363007758.1499996</v>
      </c>
      <c r="H40" s="29"/>
      <c r="I40" s="16" t="s">
        <v>55</v>
      </c>
      <c r="J40" s="16"/>
      <c r="K40" s="16"/>
      <c r="L40" s="35">
        <v>627980133</v>
      </c>
    </row>
    <row r="41" spans="1:12">
      <c r="A41" s="19" t="s">
        <v>56</v>
      </c>
      <c r="B41" s="50"/>
      <c r="C41" s="50"/>
      <c r="D41" s="50"/>
      <c r="E41" s="16"/>
      <c r="F41" s="16"/>
      <c r="G41" s="18"/>
      <c r="H41" s="22"/>
      <c r="I41" s="16" t="s">
        <v>57</v>
      </c>
      <c r="J41" s="16"/>
      <c r="K41" s="16"/>
      <c r="L41" s="23">
        <v>1705401797</v>
      </c>
    </row>
    <row r="42" spans="1:12">
      <c r="A42" s="16" t="s">
        <v>58</v>
      </c>
      <c r="B42" s="16"/>
      <c r="C42" s="16"/>
      <c r="D42" s="16"/>
      <c r="E42" s="16"/>
      <c r="F42" s="16"/>
      <c r="G42" s="22">
        <v>53832</v>
      </c>
      <c r="H42" s="22"/>
      <c r="I42" s="16" t="s">
        <v>59</v>
      </c>
      <c r="J42" s="16"/>
      <c r="K42" s="16"/>
      <c r="L42" s="24">
        <f>SUM([1]rdo!G61)</f>
        <v>89608107.829999983</v>
      </c>
    </row>
    <row r="43" spans="1:12">
      <c r="A43" s="16" t="s">
        <v>60</v>
      </c>
      <c r="B43" s="16"/>
      <c r="C43" s="16"/>
      <c r="D43" s="16"/>
      <c r="E43" s="16"/>
      <c r="F43" s="16"/>
      <c r="G43" s="22">
        <v>36639.870000000003</v>
      </c>
      <c r="H43" s="22"/>
      <c r="I43" s="16"/>
      <c r="J43" s="16"/>
      <c r="K43" s="16"/>
      <c r="L43" s="18"/>
    </row>
    <row r="44" spans="1:12">
      <c r="A44" s="16" t="s">
        <v>61</v>
      </c>
      <c r="B44" s="16"/>
      <c r="C44" s="16"/>
      <c r="D44" s="16"/>
      <c r="E44" s="16"/>
      <c r="F44" s="16"/>
      <c r="G44" s="22">
        <v>408500.73</v>
      </c>
      <c r="H44" s="26"/>
      <c r="I44" s="16"/>
      <c r="J44" s="16"/>
      <c r="K44" s="16"/>
      <c r="L44" s="18"/>
    </row>
    <row r="45" spans="1:12" ht="16.5">
      <c r="A45" s="16"/>
      <c r="B45" s="16"/>
      <c r="C45" s="16"/>
      <c r="D45" s="16"/>
      <c r="E45" s="17"/>
      <c r="F45" s="16"/>
      <c r="G45" s="24"/>
      <c r="H45" s="25"/>
      <c r="I45" s="17" t="s">
        <v>62</v>
      </c>
      <c r="J45" s="17"/>
      <c r="K45" s="17"/>
      <c r="L45" s="25">
        <f>SUM(L40:L43)</f>
        <v>2422990037.8299999</v>
      </c>
    </row>
    <row r="46" spans="1:12" ht="16.5">
      <c r="A46" s="16"/>
      <c r="B46" s="17" t="s">
        <v>63</v>
      </c>
      <c r="C46" s="17"/>
      <c r="D46" s="17"/>
      <c r="E46" s="16"/>
      <c r="F46" s="51"/>
      <c r="G46" s="25">
        <f>SUM(G42:G45)</f>
        <v>498972.6</v>
      </c>
      <c r="H46" s="18"/>
      <c r="I46" s="17"/>
      <c r="J46" s="17"/>
      <c r="K46" s="17"/>
      <c r="L46" s="52"/>
    </row>
    <row r="47" spans="1:12" ht="16.5">
      <c r="A47" s="16"/>
      <c r="B47" s="16"/>
      <c r="C47" s="16"/>
      <c r="D47" s="16"/>
      <c r="E47" s="17"/>
      <c r="F47" s="16"/>
      <c r="G47" s="18"/>
      <c r="H47" s="25"/>
      <c r="I47" s="17"/>
      <c r="J47" s="17"/>
      <c r="K47" s="17"/>
      <c r="L47" s="52"/>
    </row>
    <row r="48" spans="1:12" ht="16.5">
      <c r="A48" s="16"/>
      <c r="B48" s="17" t="s">
        <v>64</v>
      </c>
      <c r="C48" s="17"/>
      <c r="D48" s="17"/>
      <c r="E48" s="16"/>
      <c r="F48" s="51"/>
      <c r="G48" s="25">
        <f>SUM(G46+G40+G25)+0.5</f>
        <v>2581411071.6899996</v>
      </c>
      <c r="H48" s="16"/>
      <c r="I48" s="17" t="s">
        <v>65</v>
      </c>
      <c r="J48" s="17"/>
      <c r="K48" s="17"/>
      <c r="L48" s="25">
        <f>SUM(L30+L45)</f>
        <v>2581411072.04</v>
      </c>
    </row>
    <row r="49" spans="1:12">
      <c r="A49" s="16"/>
      <c r="B49" s="16"/>
      <c r="C49" s="16"/>
      <c r="D49" s="16"/>
      <c r="E49" s="53"/>
      <c r="F49" s="16"/>
      <c r="G49" s="16"/>
      <c r="H49" s="53"/>
      <c r="I49" s="16"/>
      <c r="J49" s="16"/>
      <c r="K49" s="16"/>
      <c r="L49" s="16"/>
    </row>
    <row r="50" spans="1:12">
      <c r="A50" s="53"/>
      <c r="B50" s="53"/>
      <c r="C50" s="53"/>
      <c r="D50" s="53"/>
      <c r="F50" s="53"/>
      <c r="G50" s="53"/>
      <c r="I50" s="53"/>
      <c r="J50" s="53"/>
      <c r="K50" s="53"/>
      <c r="L50" s="53"/>
    </row>
    <row r="51" spans="1:12">
      <c r="A51" s="54"/>
    </row>
    <row r="52" spans="1:12">
      <c r="A52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B24" sqref="B24"/>
    </sheetView>
  </sheetViews>
  <sheetFormatPr baseColWidth="10" defaultRowHeight="15"/>
  <cols>
    <col min="1" max="1" width="7.7109375" style="4" customWidth="1"/>
    <col min="2" max="2" width="22.42578125" style="4" customWidth="1"/>
    <col min="3" max="3" width="13.140625" style="4" hidden="1" customWidth="1"/>
    <col min="4" max="4" width="15.5703125" style="4" hidden="1" customWidth="1"/>
    <col min="5" max="5" width="15.85546875" style="4" hidden="1" customWidth="1"/>
    <col min="6" max="6" width="10.28515625" style="4" customWidth="1"/>
    <col min="7" max="7" width="14.140625" style="4" customWidth="1"/>
    <col min="8" max="8" width="5.140625" style="4" customWidth="1"/>
    <col min="9" max="9" width="11.42578125" style="4"/>
    <col min="10" max="10" width="16.85546875" style="4" customWidth="1"/>
    <col min="11" max="11" width="11.42578125" style="4"/>
    <col min="12" max="12" width="19" style="4" customWidth="1"/>
  </cols>
  <sheetData>
    <row r="1" spans="1:12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thickBot="1"/>
    <row r="4" spans="1:12" ht="15.75" thickBot="1">
      <c r="A4" s="5" t="s">
        <v>2</v>
      </c>
      <c r="B4" s="6"/>
      <c r="C4" s="6"/>
      <c r="D4" s="6"/>
      <c r="E4" s="6"/>
      <c r="F4" s="6"/>
      <c r="G4" s="7" t="s">
        <v>3</v>
      </c>
      <c r="H4" s="8"/>
      <c r="I4" s="6"/>
      <c r="J4" s="6" t="s">
        <v>2</v>
      </c>
      <c r="K4" s="6"/>
      <c r="L4" s="9" t="s">
        <v>4</v>
      </c>
    </row>
    <row r="5" spans="1:12" ht="15.75" thickBot="1">
      <c r="A5" s="10"/>
      <c r="B5" s="10"/>
      <c r="C5" s="10"/>
      <c r="D5" s="10"/>
      <c r="E5" s="10"/>
      <c r="F5" s="10"/>
      <c r="G5" s="11"/>
      <c r="H5" s="11"/>
      <c r="I5" s="10"/>
      <c r="J5" s="10"/>
      <c r="K5" s="10"/>
      <c r="L5" s="11"/>
    </row>
    <row r="6" spans="1:12">
      <c r="A6" s="12"/>
      <c r="B6" s="12"/>
      <c r="C6" s="12"/>
      <c r="D6" s="12"/>
      <c r="E6" s="12"/>
      <c r="F6" s="12"/>
      <c r="G6" s="13"/>
      <c r="H6" s="13"/>
      <c r="I6" s="12"/>
      <c r="J6" s="12"/>
      <c r="K6" s="12"/>
    </row>
    <row r="7" spans="1:12">
      <c r="A7" s="14"/>
      <c r="B7" s="14"/>
      <c r="C7" s="14"/>
      <c r="D7" s="14"/>
      <c r="E7" s="14"/>
      <c r="F7" s="14"/>
      <c r="G7" s="15"/>
      <c r="H7" s="15"/>
      <c r="I7" s="14"/>
      <c r="J7" s="14"/>
      <c r="K7" s="14"/>
      <c r="L7" s="16"/>
    </row>
    <row r="8" spans="1:12">
      <c r="A8" s="17" t="s">
        <v>5</v>
      </c>
      <c r="B8" s="16"/>
      <c r="C8" s="16"/>
      <c r="D8" s="16"/>
      <c r="E8" s="16"/>
      <c r="F8" s="16"/>
      <c r="G8" s="18"/>
      <c r="H8" s="18"/>
      <c r="I8" s="17" t="s">
        <v>6</v>
      </c>
      <c r="J8" s="16"/>
      <c r="K8" s="16"/>
      <c r="L8" s="16"/>
    </row>
    <row r="9" spans="1:12">
      <c r="A9" s="16"/>
      <c r="B9" s="16"/>
      <c r="C9" s="16"/>
      <c r="D9" s="16"/>
      <c r="E9" s="16"/>
      <c r="F9" s="16"/>
      <c r="G9" s="18"/>
      <c r="H9" s="18"/>
      <c r="I9" s="16"/>
      <c r="J9" s="16"/>
      <c r="K9" s="16"/>
      <c r="L9" s="16"/>
    </row>
    <row r="10" spans="1:12">
      <c r="A10" s="19" t="s">
        <v>7</v>
      </c>
      <c r="B10" s="16"/>
      <c r="C10" s="16"/>
      <c r="D10" s="16"/>
      <c r="E10" s="16"/>
      <c r="F10" s="16"/>
      <c r="G10" s="18"/>
      <c r="H10" s="18"/>
      <c r="I10" s="19" t="s">
        <v>8</v>
      </c>
      <c r="J10" s="20"/>
      <c r="K10" s="20"/>
      <c r="L10" s="16"/>
    </row>
    <row r="11" spans="1:12">
      <c r="A11" s="16"/>
      <c r="B11" s="16"/>
      <c r="C11" s="16"/>
      <c r="D11" s="16"/>
      <c r="E11" s="16"/>
      <c r="F11" s="16"/>
      <c r="G11" s="18"/>
      <c r="H11" s="18"/>
      <c r="I11" s="16"/>
      <c r="J11" s="16"/>
      <c r="K11" s="16"/>
      <c r="L11" s="16"/>
    </row>
    <row r="12" spans="1:12">
      <c r="A12" s="16" t="s">
        <v>9</v>
      </c>
      <c r="B12" s="16"/>
      <c r="C12" s="16"/>
      <c r="D12" s="16"/>
      <c r="E12" s="16"/>
      <c r="F12" s="16"/>
      <c r="G12" s="21">
        <f>SUM([2]CAJA!B27)</f>
        <v>376129.73</v>
      </c>
      <c r="H12" s="21"/>
      <c r="I12" s="16" t="s">
        <v>10</v>
      </c>
      <c r="J12" s="16"/>
      <c r="K12" s="16"/>
      <c r="L12" s="21">
        <v>14772227.09</v>
      </c>
    </row>
    <row r="13" spans="1:12">
      <c r="A13" s="16" t="s">
        <v>11</v>
      </c>
      <c r="B13" s="16"/>
      <c r="C13" s="16"/>
      <c r="D13" s="16"/>
      <c r="E13" s="16"/>
      <c r="F13" s="16"/>
      <c r="G13" s="22">
        <f>SUM([2]CAJA!C27)</f>
        <v>0</v>
      </c>
      <c r="H13" s="22"/>
      <c r="I13" s="16" t="s">
        <v>12</v>
      </c>
      <c r="J13" s="16"/>
      <c r="K13" s="16"/>
      <c r="L13" s="23">
        <f>27455676.68-1</f>
        <v>27455675.68</v>
      </c>
    </row>
    <row r="14" spans="1:12">
      <c r="A14" s="16" t="s">
        <v>13</v>
      </c>
      <c r="B14" s="16"/>
      <c r="C14" s="16"/>
      <c r="D14" s="16"/>
      <c r="E14" s="16"/>
      <c r="F14" s="16"/>
      <c r="G14" s="22">
        <f>SUM([2]CAJA!D27)</f>
        <v>14697973.49</v>
      </c>
      <c r="H14" s="22"/>
      <c r="I14" s="16" t="s">
        <v>14</v>
      </c>
      <c r="J14" s="16"/>
      <c r="K14" s="16"/>
      <c r="L14" s="23">
        <v>1729877.58</v>
      </c>
    </row>
    <row r="15" spans="1:12">
      <c r="A15" s="16" t="s">
        <v>15</v>
      </c>
      <c r="B15" s="16"/>
      <c r="C15" s="16"/>
      <c r="D15" s="16"/>
      <c r="E15" s="16"/>
      <c r="F15" s="16"/>
      <c r="G15" s="22">
        <f>SUM([2]CAJA!E27)</f>
        <v>328754.23</v>
      </c>
      <c r="H15" s="22"/>
      <c r="I15" s="16" t="s">
        <v>16</v>
      </c>
      <c r="J15" s="16"/>
      <c r="K15" s="16"/>
      <c r="L15" s="23">
        <v>1155442.53</v>
      </c>
    </row>
    <row r="16" spans="1:12">
      <c r="A16" s="16" t="s">
        <v>17</v>
      </c>
      <c r="B16" s="16"/>
      <c r="C16" s="16"/>
      <c r="D16" s="16"/>
      <c r="E16" s="16"/>
      <c r="F16" s="16"/>
      <c r="G16" s="22">
        <f>SUM([2]CAJA!F27)</f>
        <v>132153907.43000001</v>
      </c>
      <c r="H16" s="22"/>
      <c r="I16" s="16" t="s">
        <v>18</v>
      </c>
      <c r="J16" s="16"/>
      <c r="K16" s="16"/>
      <c r="L16" s="23">
        <v>3792001.59</v>
      </c>
    </row>
    <row r="17" spans="1:12">
      <c r="A17" s="16" t="s">
        <v>19</v>
      </c>
      <c r="B17" s="16"/>
      <c r="C17" s="16"/>
      <c r="D17" s="16"/>
      <c r="E17" s="16"/>
      <c r="F17" s="16"/>
      <c r="G17" s="22">
        <v>7886073.1399999997</v>
      </c>
      <c r="H17" s="22"/>
      <c r="I17" s="16" t="s">
        <v>20</v>
      </c>
      <c r="J17" s="16"/>
      <c r="K17" s="16"/>
      <c r="L17" s="23">
        <v>5082439.37</v>
      </c>
    </row>
    <row r="18" spans="1:12">
      <c r="A18" s="16" t="s">
        <v>21</v>
      </c>
      <c r="B18" s="16"/>
      <c r="C18" s="16"/>
      <c r="D18" s="16"/>
      <c r="E18" s="16"/>
      <c r="F18" s="16"/>
      <c r="G18" s="22">
        <v>14608220.119999999</v>
      </c>
      <c r="H18" s="22"/>
      <c r="I18" s="16" t="s">
        <v>22</v>
      </c>
      <c r="J18" s="16"/>
      <c r="K18" s="16"/>
      <c r="L18" s="23">
        <v>73040731.810000002</v>
      </c>
    </row>
    <row r="19" spans="1:12">
      <c r="A19" s="16" t="s">
        <v>23</v>
      </c>
      <c r="B19" s="16"/>
      <c r="C19" s="16"/>
      <c r="D19" s="16"/>
      <c r="E19" s="16"/>
      <c r="F19" s="16"/>
      <c r="G19" s="22">
        <f>21369635.92</f>
        <v>21369635.920000002</v>
      </c>
      <c r="H19" s="22"/>
      <c r="I19" s="16" t="s">
        <v>24</v>
      </c>
      <c r="J19" s="16"/>
      <c r="K19" s="16"/>
      <c r="L19" s="23">
        <v>0</v>
      </c>
    </row>
    <row r="20" spans="1:12">
      <c r="A20" s="16" t="s">
        <v>25</v>
      </c>
      <c r="B20" s="16"/>
      <c r="C20" s="16"/>
      <c r="D20" s="16"/>
      <c r="E20" s="16"/>
      <c r="F20" s="16"/>
      <c r="G20" s="22">
        <v>15355674.09</v>
      </c>
      <c r="H20" s="22"/>
      <c r="I20" s="16" t="s">
        <v>26</v>
      </c>
      <c r="J20" s="16"/>
      <c r="K20" s="16"/>
      <c r="L20" s="24">
        <v>15662429.550000001</v>
      </c>
    </row>
    <row r="21" spans="1:12">
      <c r="A21" s="16" t="s">
        <v>27</v>
      </c>
      <c r="B21" s="16"/>
      <c r="C21" s="16"/>
      <c r="D21" s="16"/>
      <c r="E21" s="16"/>
      <c r="F21" s="16"/>
      <c r="G21" s="22">
        <v>4151619.68</v>
      </c>
      <c r="H21" s="22"/>
      <c r="I21" s="16"/>
      <c r="J21" s="16"/>
      <c r="K21" s="16"/>
      <c r="L21" s="22"/>
    </row>
    <row r="22" spans="1:12" ht="16.5">
      <c r="A22" s="16" t="s">
        <v>28</v>
      </c>
      <c r="B22" s="16"/>
      <c r="C22" s="16"/>
      <c r="D22" s="16"/>
      <c r="E22" s="16"/>
      <c r="F22" s="16"/>
      <c r="G22" s="22">
        <v>2262433.7599999998</v>
      </c>
      <c r="H22" s="22"/>
      <c r="I22" s="17" t="s">
        <v>29</v>
      </c>
      <c r="J22" s="17"/>
      <c r="K22" s="17"/>
      <c r="L22" s="25">
        <f>SUM(L12:L21)+0.5</f>
        <v>142690825.70000002</v>
      </c>
    </row>
    <row r="23" spans="1:12">
      <c r="A23" s="16" t="s">
        <v>30</v>
      </c>
      <c r="B23" s="16"/>
      <c r="C23" s="16"/>
      <c r="D23" s="16"/>
      <c r="E23" s="16"/>
      <c r="F23" s="16"/>
      <c r="G23" s="22">
        <v>931055.35</v>
      </c>
      <c r="H23" s="26"/>
      <c r="I23" s="16"/>
      <c r="J23" s="16"/>
      <c r="K23" s="16"/>
      <c r="L23" s="18"/>
    </row>
    <row r="24" spans="1:12" ht="16.5">
      <c r="A24" s="16"/>
      <c r="B24" s="16"/>
      <c r="C24" s="16"/>
      <c r="D24" s="16"/>
      <c r="E24" s="16"/>
      <c r="F24" s="16"/>
      <c r="G24" s="27"/>
      <c r="H24" s="28"/>
      <c r="I24" s="16"/>
      <c r="J24" s="16"/>
      <c r="K24" s="16"/>
      <c r="L24" s="18"/>
    </row>
    <row r="25" spans="1:12" ht="16.5">
      <c r="A25" s="16"/>
      <c r="B25" s="17" t="s">
        <v>31</v>
      </c>
      <c r="C25" s="17"/>
      <c r="D25" s="17"/>
      <c r="E25" s="16"/>
      <c r="F25" s="16"/>
      <c r="G25" s="25">
        <f>SUM(G12:G24)</f>
        <v>214121476.94</v>
      </c>
      <c r="H25" s="29"/>
      <c r="I25" s="19" t="s">
        <v>32</v>
      </c>
      <c r="J25" s="20"/>
      <c r="K25" s="20"/>
      <c r="L25" s="18"/>
    </row>
    <row r="26" spans="1:12">
      <c r="A26" s="19" t="s">
        <v>33</v>
      </c>
      <c r="B26" s="16"/>
      <c r="C26" s="30" t="s">
        <v>34</v>
      </c>
      <c r="D26" s="31">
        <v>36160</v>
      </c>
      <c r="E26" s="32"/>
      <c r="F26" s="29"/>
      <c r="G26" s="16"/>
      <c r="H26" s="29"/>
      <c r="I26" s="33" t="s">
        <v>24</v>
      </c>
      <c r="J26" s="33"/>
      <c r="K26" s="33"/>
      <c r="L26" s="34">
        <v>0</v>
      </c>
    </row>
    <row r="27" spans="1:12">
      <c r="A27" s="19" t="s">
        <v>35</v>
      </c>
      <c r="B27" s="16"/>
      <c r="C27" s="32" t="s">
        <v>36</v>
      </c>
      <c r="D27" s="32" t="s">
        <v>37</v>
      </c>
      <c r="E27" s="32" t="s">
        <v>38</v>
      </c>
      <c r="F27" s="18"/>
      <c r="G27" s="35"/>
      <c r="H27" s="36"/>
      <c r="I27" s="16"/>
      <c r="J27" s="16"/>
      <c r="K27" s="16"/>
      <c r="L27" s="18"/>
    </row>
    <row r="28" spans="1:12" ht="16.5">
      <c r="A28" s="37" t="s">
        <v>39</v>
      </c>
      <c r="B28" s="37"/>
      <c r="C28" s="38">
        <v>55512</v>
      </c>
      <c r="D28" s="39">
        <v>44687</v>
      </c>
      <c r="E28" s="40">
        <v>10570</v>
      </c>
      <c r="F28" s="41"/>
      <c r="G28" s="35">
        <v>8209567.1100000003</v>
      </c>
      <c r="H28" s="42"/>
      <c r="I28" s="17" t="s">
        <v>40</v>
      </c>
      <c r="J28" s="17"/>
      <c r="K28" s="17"/>
      <c r="L28" s="25">
        <f>SUM(L26:L27)</f>
        <v>0</v>
      </c>
    </row>
    <row r="29" spans="1:12">
      <c r="A29" s="37" t="s">
        <v>41</v>
      </c>
      <c r="B29" s="37"/>
      <c r="C29" s="39">
        <v>1446432</v>
      </c>
      <c r="D29" s="39">
        <v>1262631</v>
      </c>
      <c r="E29" s="40">
        <v>0</v>
      </c>
      <c r="F29" s="41"/>
      <c r="G29" s="43">
        <v>6476714.8300000001</v>
      </c>
      <c r="H29" s="42"/>
      <c r="I29" s="16"/>
      <c r="J29" s="16"/>
      <c r="K29" s="16"/>
      <c r="L29" s="22"/>
    </row>
    <row r="30" spans="1:12" ht="16.5">
      <c r="A30" s="37" t="s">
        <v>42</v>
      </c>
      <c r="B30" s="37"/>
      <c r="C30" s="39">
        <v>11263758</v>
      </c>
      <c r="D30" s="39">
        <v>11263758</v>
      </c>
      <c r="E30" s="40">
        <v>257652182</v>
      </c>
      <c r="F30" s="41"/>
      <c r="G30" s="43">
        <v>282967431.5</v>
      </c>
      <c r="H30" s="42"/>
      <c r="I30" s="17" t="s">
        <v>43</v>
      </c>
      <c r="J30" s="17"/>
      <c r="K30" s="16"/>
      <c r="L30" s="25">
        <f>+L22+L28</f>
        <v>142690825.70000002</v>
      </c>
    </row>
    <row r="31" spans="1:12">
      <c r="A31" s="37" t="s">
        <v>44</v>
      </c>
      <c r="B31" s="37"/>
      <c r="C31" s="39">
        <v>48565945</v>
      </c>
      <c r="D31" s="39">
        <v>47774436</v>
      </c>
      <c r="E31" s="40">
        <v>256244697</v>
      </c>
      <c r="F31" s="41"/>
      <c r="G31" s="43">
        <v>873816949</v>
      </c>
      <c r="H31" s="42"/>
      <c r="I31" s="16"/>
      <c r="J31" s="16"/>
      <c r="K31" s="16"/>
      <c r="L31" s="18"/>
    </row>
    <row r="32" spans="1:12">
      <c r="A32" s="37" t="s">
        <v>45</v>
      </c>
      <c r="B32" s="37"/>
      <c r="C32" s="39">
        <v>18431</v>
      </c>
      <c r="D32" s="40">
        <v>0</v>
      </c>
      <c r="E32" s="40">
        <v>0</v>
      </c>
      <c r="F32" s="44"/>
      <c r="G32" s="43">
        <v>548939844.53999996</v>
      </c>
      <c r="H32" s="36"/>
      <c r="I32" s="16"/>
      <c r="J32" s="16"/>
      <c r="K32" s="16"/>
      <c r="L32" s="18"/>
    </row>
    <row r="33" spans="1:12">
      <c r="A33" s="37" t="s">
        <v>46</v>
      </c>
      <c r="B33" s="37"/>
      <c r="C33" s="39">
        <v>1532671</v>
      </c>
      <c r="D33" s="39">
        <v>1505638</v>
      </c>
      <c r="E33" s="40">
        <v>6425438</v>
      </c>
      <c r="F33" s="41"/>
      <c r="G33" s="43">
        <v>7318187.5599999996</v>
      </c>
      <c r="H33" s="36"/>
      <c r="I33" s="16"/>
      <c r="J33" s="16"/>
      <c r="K33" s="16"/>
      <c r="L33" s="18"/>
    </row>
    <row r="34" spans="1:12">
      <c r="A34" s="37" t="s">
        <v>47</v>
      </c>
      <c r="B34" s="37"/>
      <c r="C34" s="39">
        <v>7517712</v>
      </c>
      <c r="D34" s="39">
        <v>5908596</v>
      </c>
      <c r="E34" s="40">
        <v>7035829</v>
      </c>
      <c r="F34" s="41"/>
      <c r="G34" s="43">
        <v>112657849.09</v>
      </c>
      <c r="H34" s="36"/>
      <c r="I34" s="16"/>
      <c r="J34" s="16"/>
      <c r="K34" s="16"/>
      <c r="L34" s="18"/>
    </row>
    <row r="35" spans="1:12">
      <c r="A35" s="37" t="s">
        <v>48</v>
      </c>
      <c r="B35" s="37"/>
      <c r="C35" s="39">
        <v>17622355</v>
      </c>
      <c r="D35" s="39">
        <v>16620228</v>
      </c>
      <c r="E35" s="40">
        <v>37071046</v>
      </c>
      <c r="F35" s="41"/>
      <c r="G35" s="43">
        <v>320871693.92000002</v>
      </c>
      <c r="H35" s="36"/>
      <c r="I35" s="16"/>
      <c r="J35" s="16"/>
      <c r="K35" s="16"/>
      <c r="L35" s="18"/>
    </row>
    <row r="36" spans="1:12">
      <c r="A36" s="37" t="s">
        <v>49</v>
      </c>
      <c r="B36" s="37"/>
      <c r="C36" s="39">
        <v>4586619</v>
      </c>
      <c r="D36" s="39">
        <v>3760470</v>
      </c>
      <c r="E36" s="40">
        <v>3329782</v>
      </c>
      <c r="F36" s="41"/>
      <c r="G36" s="43">
        <v>55619370.950000003</v>
      </c>
      <c r="H36" s="36"/>
      <c r="I36" s="16"/>
      <c r="J36" s="16"/>
      <c r="K36" s="16"/>
      <c r="L36" s="18"/>
    </row>
    <row r="37" spans="1:12">
      <c r="A37" s="37" t="s">
        <v>50</v>
      </c>
      <c r="B37" s="37"/>
      <c r="C37" s="45">
        <v>20335911</v>
      </c>
      <c r="D37" s="39">
        <v>18402729</v>
      </c>
      <c r="E37" s="40">
        <v>9196696</v>
      </c>
      <c r="F37" s="41"/>
      <c r="G37" s="43">
        <v>135335500.22999999</v>
      </c>
      <c r="H37" s="36"/>
      <c r="I37" s="19" t="s">
        <v>51</v>
      </c>
      <c r="J37" s="20"/>
      <c r="K37" s="16"/>
      <c r="L37" s="18"/>
    </row>
    <row r="38" spans="1:12">
      <c r="A38" s="37" t="s">
        <v>52</v>
      </c>
      <c r="B38" s="37"/>
      <c r="C38" s="46">
        <v>568019</v>
      </c>
      <c r="D38" s="46">
        <v>568019</v>
      </c>
      <c r="E38" s="40">
        <v>568019</v>
      </c>
      <c r="F38" s="41"/>
      <c r="G38" s="43">
        <v>5338193.34</v>
      </c>
      <c r="H38" s="36"/>
      <c r="I38" s="20"/>
      <c r="J38" s="20"/>
      <c r="K38" s="16"/>
      <c r="L38" s="18"/>
    </row>
    <row r="39" spans="1:12">
      <c r="A39" s="37" t="s">
        <v>53</v>
      </c>
      <c r="B39" s="37"/>
      <c r="C39" s="46"/>
      <c r="D39" s="46"/>
      <c r="E39" s="40"/>
      <c r="F39" s="41"/>
      <c r="G39" s="47">
        <v>12919155.75</v>
      </c>
      <c r="H39" s="36"/>
      <c r="I39" s="20"/>
      <c r="J39" s="20"/>
      <c r="K39" s="16"/>
      <c r="L39" s="18"/>
    </row>
    <row r="40" spans="1:12" ht="16.5">
      <c r="A40" s="16"/>
      <c r="B40" s="17" t="s">
        <v>54</v>
      </c>
      <c r="C40" s="48">
        <f>SUM(C28:C38)</f>
        <v>113513365</v>
      </c>
      <c r="D40" s="48">
        <f>SUM(D28:D38)</f>
        <v>107111192</v>
      </c>
      <c r="E40" s="48">
        <f>SUM(E28:E38)</f>
        <v>577534259</v>
      </c>
      <c r="F40" s="49">
        <f>SUM(F28:F38)</f>
        <v>0</v>
      </c>
      <c r="G40" s="25">
        <f>SUM(G28:G39)</f>
        <v>2370470457.8199997</v>
      </c>
      <c r="H40" s="29"/>
      <c r="I40" s="16" t="s">
        <v>55</v>
      </c>
      <c r="J40" s="16"/>
      <c r="K40" s="16"/>
      <c r="L40" s="35">
        <v>627980133</v>
      </c>
    </row>
    <row r="41" spans="1:12">
      <c r="A41" s="19" t="s">
        <v>56</v>
      </c>
      <c r="B41" s="50"/>
      <c r="C41" s="50"/>
      <c r="D41" s="50"/>
      <c r="E41" s="16"/>
      <c r="F41" s="16"/>
      <c r="G41" s="18"/>
      <c r="H41" s="22"/>
      <c r="I41" s="16" t="s">
        <v>57</v>
      </c>
      <c r="J41" s="16"/>
      <c r="K41" s="16"/>
      <c r="L41" s="23">
        <v>1704784864.21</v>
      </c>
    </row>
    <row r="42" spans="1:12">
      <c r="A42" s="16" t="s">
        <v>58</v>
      </c>
      <c r="B42" s="16"/>
      <c r="C42" s="16"/>
      <c r="D42" s="16"/>
      <c r="E42" s="16"/>
      <c r="F42" s="16"/>
      <c r="G42" s="22">
        <v>53832</v>
      </c>
      <c r="H42" s="22"/>
      <c r="I42" s="16" t="s">
        <v>59</v>
      </c>
      <c r="J42" s="16"/>
      <c r="K42" s="16"/>
      <c r="L42" s="24">
        <f>SUM([2]rdo!G61)</f>
        <v>109638198.84999996</v>
      </c>
    </row>
    <row r="43" spans="1:12">
      <c r="A43" s="16" t="s">
        <v>60</v>
      </c>
      <c r="B43" s="16"/>
      <c r="C43" s="16"/>
      <c r="D43" s="16"/>
      <c r="E43" s="16"/>
      <c r="F43" s="16"/>
      <c r="G43" s="22">
        <v>46859.69</v>
      </c>
      <c r="H43" s="22"/>
      <c r="I43" s="16"/>
      <c r="J43" s="16"/>
      <c r="K43" s="16"/>
      <c r="L43" s="18"/>
    </row>
    <row r="44" spans="1:12">
      <c r="A44" s="16" t="s">
        <v>61</v>
      </c>
      <c r="B44" s="16"/>
      <c r="C44" s="16"/>
      <c r="D44" s="16"/>
      <c r="E44" s="16"/>
      <c r="F44" s="16"/>
      <c r="G44" s="22">
        <f>401395.37</f>
        <v>401395.37</v>
      </c>
      <c r="H44" s="26"/>
      <c r="I44" s="16"/>
      <c r="J44" s="16"/>
      <c r="K44" s="16"/>
      <c r="L44" s="18"/>
    </row>
    <row r="45" spans="1:12" ht="16.5">
      <c r="A45" s="16"/>
      <c r="B45" s="16"/>
      <c r="C45" s="16"/>
      <c r="D45" s="16"/>
      <c r="E45" s="17"/>
      <c r="F45" s="16"/>
      <c r="G45" s="24"/>
      <c r="H45" s="25"/>
      <c r="I45" s="17" t="s">
        <v>62</v>
      </c>
      <c r="J45" s="17"/>
      <c r="K45" s="17"/>
      <c r="L45" s="25">
        <f>SUM(L40:L43)</f>
        <v>2442403196.0599999</v>
      </c>
    </row>
    <row r="46" spans="1:12" ht="16.5">
      <c r="A46" s="16"/>
      <c r="B46" s="17" t="s">
        <v>63</v>
      </c>
      <c r="C46" s="17"/>
      <c r="D46" s="17"/>
      <c r="E46" s="16"/>
      <c r="F46" s="51"/>
      <c r="G46" s="25">
        <f>SUM(G42:G45)</f>
        <v>502087.06</v>
      </c>
      <c r="H46" s="18"/>
      <c r="I46" s="17"/>
      <c r="J46" s="17"/>
      <c r="K46" s="17"/>
      <c r="L46" s="52"/>
    </row>
    <row r="47" spans="1:12" ht="16.5">
      <c r="A47" s="16"/>
      <c r="B47" s="16"/>
      <c r="C47" s="16"/>
      <c r="D47" s="16"/>
      <c r="E47" s="17"/>
      <c r="F47" s="16"/>
      <c r="G47" s="18"/>
      <c r="H47" s="25"/>
      <c r="I47" s="17"/>
      <c r="J47" s="17"/>
      <c r="K47" s="17"/>
      <c r="L47" s="52"/>
    </row>
    <row r="48" spans="1:12" ht="16.5">
      <c r="A48" s="16"/>
      <c r="B48" s="17" t="s">
        <v>64</v>
      </c>
      <c r="C48" s="17"/>
      <c r="D48" s="17"/>
      <c r="E48" s="16"/>
      <c r="F48" s="51"/>
      <c r="G48" s="25">
        <f>SUM(G46+G40+G25)+0.5</f>
        <v>2585094022.3199997</v>
      </c>
      <c r="H48" s="16"/>
      <c r="I48" s="17" t="s">
        <v>65</v>
      </c>
      <c r="J48" s="17"/>
      <c r="K48" s="17"/>
      <c r="L48" s="25">
        <f>SUM(L30+L45)</f>
        <v>2585094021.7599998</v>
      </c>
    </row>
    <row r="49" spans="1:12">
      <c r="A49" s="16"/>
      <c r="B49" s="16"/>
      <c r="C49" s="16"/>
      <c r="D49" s="16"/>
      <c r="E49" s="53"/>
      <c r="F49" s="16"/>
      <c r="G49" s="16"/>
      <c r="H49" s="53"/>
      <c r="I49" s="16"/>
      <c r="J49" s="16"/>
      <c r="K49" s="16"/>
      <c r="L49" s="16"/>
    </row>
    <row r="50" spans="1:12">
      <c r="A50" s="53"/>
      <c r="B50" s="53"/>
      <c r="C50" s="53"/>
      <c r="D50" s="53"/>
      <c r="F50" s="53"/>
      <c r="G50" s="53"/>
      <c r="I50" s="53"/>
      <c r="J50" s="53"/>
      <c r="K50" s="53"/>
      <c r="L50" s="53"/>
    </row>
    <row r="51" spans="1:12">
      <c r="A51" s="54"/>
    </row>
    <row r="52" spans="1:12">
      <c r="A52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G57" sqref="G57"/>
    </sheetView>
  </sheetViews>
  <sheetFormatPr baseColWidth="10" defaultRowHeight="15"/>
  <cols>
    <col min="1" max="1" width="7.7109375" style="4" customWidth="1"/>
    <col min="2" max="2" width="22.42578125" style="4" customWidth="1"/>
    <col min="3" max="3" width="13.140625" style="4" hidden="1" customWidth="1"/>
    <col min="4" max="4" width="15.5703125" style="4" hidden="1" customWidth="1"/>
    <col min="5" max="5" width="15.85546875" style="4" hidden="1" customWidth="1"/>
    <col min="6" max="6" width="10.28515625" style="4" customWidth="1"/>
    <col min="7" max="7" width="14.140625" style="4" customWidth="1"/>
    <col min="8" max="8" width="5.140625" style="4" customWidth="1"/>
    <col min="9" max="9" width="11.42578125" style="4"/>
    <col min="10" max="10" width="16.85546875" style="4" customWidth="1"/>
    <col min="11" max="11" width="11.42578125" style="4"/>
    <col min="12" max="12" width="19" style="4" customWidth="1"/>
  </cols>
  <sheetData>
    <row r="1" spans="1:12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thickBot="1"/>
    <row r="4" spans="1:12" ht="15.75" thickBot="1">
      <c r="A4" s="5" t="s">
        <v>2</v>
      </c>
      <c r="B4" s="6"/>
      <c r="C4" s="6"/>
      <c r="D4" s="6"/>
      <c r="E4" s="6"/>
      <c r="F4" s="6"/>
      <c r="G4" s="7" t="s">
        <v>3</v>
      </c>
      <c r="H4" s="8"/>
      <c r="I4" s="6"/>
      <c r="J4" s="6" t="s">
        <v>2</v>
      </c>
      <c r="K4" s="6"/>
      <c r="L4" s="9" t="s">
        <v>4</v>
      </c>
    </row>
    <row r="5" spans="1:12" ht="15.75" thickBot="1">
      <c r="A5" s="10"/>
      <c r="B5" s="10"/>
      <c r="C5" s="10"/>
      <c r="D5" s="10"/>
      <c r="E5" s="10"/>
      <c r="F5" s="10"/>
      <c r="G5" s="11"/>
      <c r="H5" s="11"/>
      <c r="I5" s="10"/>
      <c r="J5" s="10"/>
      <c r="K5" s="10"/>
      <c r="L5" s="11"/>
    </row>
    <row r="6" spans="1:12">
      <c r="A6" s="12"/>
      <c r="B6" s="12"/>
      <c r="C6" s="12"/>
      <c r="D6" s="12"/>
      <c r="E6" s="12"/>
      <c r="F6" s="12"/>
      <c r="G6" s="13"/>
      <c r="H6" s="13"/>
      <c r="I6" s="12"/>
      <c r="J6" s="12"/>
      <c r="K6" s="12"/>
    </row>
    <row r="7" spans="1:12">
      <c r="A7" s="14"/>
      <c r="B7" s="14"/>
      <c r="C7" s="14"/>
      <c r="D7" s="14"/>
      <c r="E7" s="14"/>
      <c r="F7" s="14"/>
      <c r="G7" s="15"/>
      <c r="H7" s="15"/>
      <c r="I7" s="14"/>
      <c r="J7" s="14"/>
      <c r="K7" s="14"/>
      <c r="L7" s="16"/>
    </row>
    <row r="8" spans="1:12">
      <c r="A8" s="17" t="s">
        <v>5</v>
      </c>
      <c r="B8" s="16"/>
      <c r="C8" s="16"/>
      <c r="D8" s="16"/>
      <c r="E8" s="16"/>
      <c r="F8" s="16"/>
      <c r="G8" s="18"/>
      <c r="H8" s="18"/>
      <c r="I8" s="17" t="s">
        <v>6</v>
      </c>
      <c r="J8" s="16"/>
      <c r="K8" s="16"/>
      <c r="L8" s="16"/>
    </row>
    <row r="9" spans="1:12">
      <c r="A9" s="16"/>
      <c r="B9" s="16"/>
      <c r="C9" s="16"/>
      <c r="D9" s="16"/>
      <c r="E9" s="16"/>
      <c r="F9" s="16"/>
      <c r="G9" s="18"/>
      <c r="H9" s="18"/>
      <c r="I9" s="16"/>
      <c r="J9" s="16"/>
      <c r="K9" s="16"/>
      <c r="L9" s="16"/>
    </row>
    <row r="10" spans="1:12">
      <c r="A10" s="19" t="s">
        <v>7</v>
      </c>
      <c r="B10" s="16"/>
      <c r="C10" s="16"/>
      <c r="D10" s="16"/>
      <c r="E10" s="16"/>
      <c r="F10" s="16"/>
      <c r="G10" s="18"/>
      <c r="H10" s="18"/>
      <c r="I10" s="19" t="s">
        <v>8</v>
      </c>
      <c r="J10" s="20"/>
      <c r="K10" s="20"/>
      <c r="L10" s="16"/>
    </row>
    <row r="11" spans="1:12">
      <c r="A11" s="16"/>
      <c r="B11" s="16"/>
      <c r="C11" s="16"/>
      <c r="D11" s="16"/>
      <c r="E11" s="16"/>
      <c r="F11" s="16"/>
      <c r="G11" s="18"/>
      <c r="H11" s="18"/>
      <c r="I11" s="16"/>
      <c r="J11" s="16"/>
      <c r="K11" s="16"/>
      <c r="L11" s="16"/>
    </row>
    <row r="12" spans="1:12">
      <c r="A12" s="16" t="s">
        <v>9</v>
      </c>
      <c r="B12" s="16"/>
      <c r="C12" s="16"/>
      <c r="D12" s="16"/>
      <c r="E12" s="16"/>
      <c r="F12" s="16"/>
      <c r="G12" s="21">
        <f>SUM([3]CAJA!B27)</f>
        <v>376629.73</v>
      </c>
      <c r="H12" s="21"/>
      <c r="I12" s="16" t="s">
        <v>10</v>
      </c>
      <c r="J12" s="16"/>
      <c r="K12" s="16"/>
      <c r="L12" s="21">
        <v>20717876.48</v>
      </c>
    </row>
    <row r="13" spans="1:12">
      <c r="A13" s="16" t="s">
        <v>11</v>
      </c>
      <c r="B13" s="16"/>
      <c r="C13" s="16"/>
      <c r="D13" s="16"/>
      <c r="E13" s="16"/>
      <c r="F13" s="16"/>
      <c r="G13" s="22">
        <f>SUM([3]CAJA!C27)</f>
        <v>0</v>
      </c>
      <c r="H13" s="22"/>
      <c r="I13" s="16" t="s">
        <v>12</v>
      </c>
      <c r="J13" s="16"/>
      <c r="K13" s="16"/>
      <c r="L13" s="23">
        <v>42494851.170000002</v>
      </c>
    </row>
    <row r="14" spans="1:12">
      <c r="A14" s="16" t="s">
        <v>13</v>
      </c>
      <c r="B14" s="16"/>
      <c r="C14" s="16"/>
      <c r="D14" s="16"/>
      <c r="E14" s="16"/>
      <c r="F14" s="16"/>
      <c r="G14" s="22">
        <f>SUM([3]CAJA!D27)</f>
        <v>38509307.840000004</v>
      </c>
      <c r="H14" s="22"/>
      <c r="I14" s="16" t="s">
        <v>14</v>
      </c>
      <c r="J14" s="16"/>
      <c r="K14" s="16"/>
      <c r="L14" s="23">
        <v>1723467.59</v>
      </c>
    </row>
    <row r="15" spans="1:12">
      <c r="A15" s="16" t="s">
        <v>15</v>
      </c>
      <c r="B15" s="16"/>
      <c r="C15" s="16"/>
      <c r="D15" s="16"/>
      <c r="E15" s="16"/>
      <c r="F15" s="16"/>
      <c r="G15" s="22">
        <f>SUM([3]CAJA!E27)</f>
        <v>332989.08999999997</v>
      </c>
      <c r="H15" s="22"/>
      <c r="I15" s="16" t="s">
        <v>16</v>
      </c>
      <c r="J15" s="16"/>
      <c r="K15" s="16"/>
      <c r="L15" s="23">
        <v>2488701.14</v>
      </c>
    </row>
    <row r="16" spans="1:12">
      <c r="A16" s="16" t="s">
        <v>17</v>
      </c>
      <c r="B16" s="16"/>
      <c r="C16" s="16"/>
      <c r="D16" s="16"/>
      <c r="E16" s="16"/>
      <c r="F16" s="16"/>
      <c r="G16" s="22">
        <f>SUM([3]CAJA!F27)</f>
        <v>111773945.88</v>
      </c>
      <c r="H16" s="22"/>
      <c r="I16" s="16" t="s">
        <v>18</v>
      </c>
      <c r="J16" s="16"/>
      <c r="K16" s="16"/>
      <c r="L16" s="23">
        <v>5623217.6200000001</v>
      </c>
    </row>
    <row r="17" spans="1:12">
      <c r="A17" s="16" t="s">
        <v>19</v>
      </c>
      <c r="B17" s="16"/>
      <c r="C17" s="16"/>
      <c r="D17" s="16"/>
      <c r="E17" s="16"/>
      <c r="F17" s="16"/>
      <c r="G17" s="22">
        <v>6904256.2800000003</v>
      </c>
      <c r="H17" s="22"/>
      <c r="I17" s="16" t="s">
        <v>20</v>
      </c>
      <c r="J17" s="16"/>
      <c r="K17" s="16"/>
      <c r="L17" s="23">
        <v>8768903.8699999992</v>
      </c>
    </row>
    <row r="18" spans="1:12">
      <c r="A18" s="16" t="s">
        <v>21</v>
      </c>
      <c r="B18" s="16"/>
      <c r="C18" s="16"/>
      <c r="D18" s="16"/>
      <c r="E18" s="16"/>
      <c r="F18" s="16"/>
      <c r="G18" s="22">
        <v>14393241.390000001</v>
      </c>
      <c r="H18" s="22"/>
      <c r="I18" s="16" t="s">
        <v>22</v>
      </c>
      <c r="J18" s="16"/>
      <c r="K18" s="16"/>
      <c r="L18" s="23">
        <v>63589461.619999997</v>
      </c>
    </row>
    <row r="19" spans="1:12">
      <c r="A19" s="16" t="s">
        <v>23</v>
      </c>
      <c r="B19" s="16"/>
      <c r="C19" s="16"/>
      <c r="D19" s="16"/>
      <c r="E19" s="16"/>
      <c r="F19" s="16"/>
      <c r="G19" s="22">
        <v>15180022.449999999</v>
      </c>
      <c r="H19" s="22"/>
      <c r="I19" s="16" t="s">
        <v>24</v>
      </c>
      <c r="J19" s="16"/>
      <c r="K19" s="16"/>
      <c r="L19" s="23">
        <v>0</v>
      </c>
    </row>
    <row r="20" spans="1:12">
      <c r="A20" s="16" t="s">
        <v>25</v>
      </c>
      <c r="B20" s="16"/>
      <c r="C20" s="16"/>
      <c r="D20" s="16"/>
      <c r="E20" s="16"/>
      <c r="F20" s="16"/>
      <c r="G20" s="22">
        <v>32155674.09</v>
      </c>
      <c r="H20" s="22"/>
      <c r="I20" s="16" t="s">
        <v>26</v>
      </c>
      <c r="J20" s="16"/>
      <c r="K20" s="16"/>
      <c r="L20" s="24">
        <v>32462429.550000001</v>
      </c>
    </row>
    <row r="21" spans="1:12">
      <c r="A21" s="16" t="s">
        <v>27</v>
      </c>
      <c r="B21" s="16"/>
      <c r="C21" s="16"/>
      <c r="D21" s="16"/>
      <c r="E21" s="16"/>
      <c r="F21" s="16"/>
      <c r="G21" s="22">
        <v>4920852.92</v>
      </c>
      <c r="H21" s="22"/>
      <c r="I21" s="16"/>
      <c r="J21" s="16"/>
      <c r="K21" s="16"/>
      <c r="L21" s="22"/>
    </row>
    <row r="22" spans="1:12" ht="16.5">
      <c r="A22" s="16" t="s">
        <v>28</v>
      </c>
      <c r="B22" s="16"/>
      <c r="C22" s="16"/>
      <c r="D22" s="16"/>
      <c r="E22" s="16"/>
      <c r="F22" s="16"/>
      <c r="G22" s="22">
        <v>2250915.11</v>
      </c>
      <c r="H22" s="22"/>
      <c r="I22" s="17" t="s">
        <v>29</v>
      </c>
      <c r="J22" s="17"/>
      <c r="K22" s="17"/>
      <c r="L22" s="25">
        <f>SUM(L12:L21)+0.5</f>
        <v>177868909.54000002</v>
      </c>
    </row>
    <row r="23" spans="1:12">
      <c r="A23" s="16" t="s">
        <v>30</v>
      </c>
      <c r="B23" s="16"/>
      <c r="C23" s="16"/>
      <c r="D23" s="16"/>
      <c r="E23" s="16"/>
      <c r="F23" s="16"/>
      <c r="G23" s="22">
        <v>696685.59</v>
      </c>
      <c r="H23" s="26"/>
      <c r="I23" s="16"/>
      <c r="J23" s="16"/>
      <c r="K23" s="16"/>
      <c r="L23" s="18"/>
    </row>
    <row r="24" spans="1:12" ht="16.5">
      <c r="A24" s="16"/>
      <c r="B24" s="16"/>
      <c r="C24" s="16"/>
      <c r="D24" s="16"/>
      <c r="E24" s="16"/>
      <c r="F24" s="16"/>
      <c r="G24" s="27"/>
      <c r="H24" s="28"/>
      <c r="I24" s="16"/>
      <c r="J24" s="16"/>
      <c r="K24" s="16"/>
      <c r="L24" s="18"/>
    </row>
    <row r="25" spans="1:12" ht="16.5">
      <c r="A25" s="16"/>
      <c r="B25" s="17" t="s">
        <v>31</v>
      </c>
      <c r="C25" s="17"/>
      <c r="D25" s="17"/>
      <c r="E25" s="16"/>
      <c r="F25" s="16"/>
      <c r="G25" s="25">
        <f>SUM(G12:G24)</f>
        <v>227494520.36999997</v>
      </c>
      <c r="H25" s="29"/>
      <c r="I25" s="19" t="s">
        <v>32</v>
      </c>
      <c r="J25" s="20"/>
      <c r="K25" s="20"/>
      <c r="L25" s="18"/>
    </row>
    <row r="26" spans="1:12">
      <c r="A26" s="19" t="s">
        <v>33</v>
      </c>
      <c r="B26" s="16"/>
      <c r="C26" s="30" t="s">
        <v>34</v>
      </c>
      <c r="D26" s="31">
        <v>36160</v>
      </c>
      <c r="E26" s="32"/>
      <c r="F26" s="29"/>
      <c r="G26" s="16"/>
      <c r="H26" s="29"/>
      <c r="I26" s="33" t="s">
        <v>24</v>
      </c>
      <c r="J26" s="33"/>
      <c r="K26" s="33"/>
      <c r="L26" s="34">
        <v>0</v>
      </c>
    </row>
    <row r="27" spans="1:12">
      <c r="A27" s="19" t="s">
        <v>35</v>
      </c>
      <c r="B27" s="16"/>
      <c r="C27" s="32" t="s">
        <v>36</v>
      </c>
      <c r="D27" s="32" t="s">
        <v>37</v>
      </c>
      <c r="E27" s="32" t="s">
        <v>38</v>
      </c>
      <c r="F27" s="18"/>
      <c r="G27" s="35"/>
      <c r="H27" s="36"/>
      <c r="I27" s="16"/>
      <c r="J27" s="16"/>
      <c r="K27" s="16"/>
      <c r="L27" s="18"/>
    </row>
    <row r="28" spans="1:12" ht="16.5">
      <c r="A28" s="37" t="s">
        <v>39</v>
      </c>
      <c r="B28" s="37"/>
      <c r="C28" s="38">
        <v>55512</v>
      </c>
      <c r="D28" s="39">
        <v>44687</v>
      </c>
      <c r="E28" s="40">
        <v>10570</v>
      </c>
      <c r="F28" s="41"/>
      <c r="G28" s="35">
        <v>8209567.1100000003</v>
      </c>
      <c r="H28" s="42"/>
      <c r="I28" s="17" t="s">
        <v>40</v>
      </c>
      <c r="J28" s="17"/>
      <c r="K28" s="17"/>
      <c r="L28" s="25">
        <f>SUM(L26:L27)</f>
        <v>0</v>
      </c>
    </row>
    <row r="29" spans="1:12">
      <c r="A29" s="37" t="s">
        <v>41</v>
      </c>
      <c r="B29" s="37"/>
      <c r="C29" s="39">
        <v>1446432</v>
      </c>
      <c r="D29" s="39">
        <v>1262631</v>
      </c>
      <c r="E29" s="40">
        <v>0</v>
      </c>
      <c r="F29" s="41"/>
      <c r="G29" s="43">
        <v>6483014.8300000001</v>
      </c>
      <c r="H29" s="42"/>
      <c r="I29" s="16"/>
      <c r="J29" s="16"/>
      <c r="K29" s="16"/>
      <c r="L29" s="22"/>
    </row>
    <row r="30" spans="1:12" ht="16.5">
      <c r="A30" s="37" t="s">
        <v>42</v>
      </c>
      <c r="B30" s="37"/>
      <c r="C30" s="39">
        <v>11263758</v>
      </c>
      <c r="D30" s="39">
        <v>11263758</v>
      </c>
      <c r="E30" s="40">
        <v>257652182</v>
      </c>
      <c r="F30" s="41"/>
      <c r="G30" s="43">
        <v>282967431.5</v>
      </c>
      <c r="H30" s="42"/>
      <c r="I30" s="17" t="s">
        <v>43</v>
      </c>
      <c r="J30" s="17"/>
      <c r="K30" s="16"/>
      <c r="L30" s="25">
        <f>+L22+L28</f>
        <v>177868909.54000002</v>
      </c>
    </row>
    <row r="31" spans="1:12">
      <c r="A31" s="37" t="s">
        <v>44</v>
      </c>
      <c r="B31" s="37"/>
      <c r="C31" s="39">
        <v>48565945</v>
      </c>
      <c r="D31" s="39">
        <v>47774436</v>
      </c>
      <c r="E31" s="40">
        <v>256244697</v>
      </c>
      <c r="F31" s="41"/>
      <c r="G31" s="43">
        <v>873816949</v>
      </c>
      <c r="H31" s="42"/>
      <c r="I31" s="16"/>
      <c r="J31" s="16"/>
      <c r="K31" s="16"/>
      <c r="L31" s="18"/>
    </row>
    <row r="32" spans="1:12">
      <c r="A32" s="37" t="s">
        <v>45</v>
      </c>
      <c r="B32" s="37"/>
      <c r="C32" s="39">
        <v>18431</v>
      </c>
      <c r="D32" s="40">
        <v>0</v>
      </c>
      <c r="E32" s="40">
        <v>0</v>
      </c>
      <c r="F32" s="44"/>
      <c r="G32" s="43">
        <v>552463939.64999998</v>
      </c>
      <c r="H32" s="36"/>
      <c r="I32" s="16"/>
      <c r="J32" s="16"/>
      <c r="K32" s="16"/>
      <c r="L32" s="18"/>
    </row>
    <row r="33" spans="1:12">
      <c r="A33" s="37" t="s">
        <v>46</v>
      </c>
      <c r="B33" s="37"/>
      <c r="C33" s="39">
        <v>1532671</v>
      </c>
      <c r="D33" s="39">
        <v>1505638</v>
      </c>
      <c r="E33" s="40">
        <v>6425438</v>
      </c>
      <c r="F33" s="41"/>
      <c r="G33" s="43">
        <v>7318187.5599999996</v>
      </c>
      <c r="H33" s="36"/>
      <c r="I33" s="16"/>
      <c r="J33" s="16"/>
      <c r="K33" s="16"/>
      <c r="L33" s="18"/>
    </row>
    <row r="34" spans="1:12">
      <c r="A34" s="37" t="s">
        <v>47</v>
      </c>
      <c r="B34" s="37"/>
      <c r="C34" s="39">
        <v>7517712</v>
      </c>
      <c r="D34" s="39">
        <v>5908596</v>
      </c>
      <c r="E34" s="40">
        <v>7035829</v>
      </c>
      <c r="F34" s="41"/>
      <c r="G34" s="43">
        <v>114408743.01000001</v>
      </c>
      <c r="H34" s="36"/>
      <c r="I34" s="16"/>
      <c r="J34" s="16"/>
      <c r="K34" s="16"/>
      <c r="L34" s="18"/>
    </row>
    <row r="35" spans="1:12">
      <c r="A35" s="37" t="s">
        <v>48</v>
      </c>
      <c r="B35" s="37"/>
      <c r="C35" s="39">
        <v>17622355</v>
      </c>
      <c r="D35" s="39">
        <v>16620228</v>
      </c>
      <c r="E35" s="40">
        <v>37071046</v>
      </c>
      <c r="F35" s="41"/>
      <c r="G35" s="43">
        <v>325129845.41000003</v>
      </c>
      <c r="H35" s="36"/>
      <c r="I35" s="16"/>
      <c r="J35" s="16"/>
      <c r="K35" s="16"/>
      <c r="L35" s="18"/>
    </row>
    <row r="36" spans="1:12">
      <c r="A36" s="37" t="s">
        <v>49</v>
      </c>
      <c r="B36" s="37"/>
      <c r="C36" s="39">
        <v>4586619</v>
      </c>
      <c r="D36" s="39">
        <v>3760470</v>
      </c>
      <c r="E36" s="40">
        <v>3329782</v>
      </c>
      <c r="F36" s="41"/>
      <c r="G36" s="43">
        <v>55619370.950000003</v>
      </c>
      <c r="H36" s="36"/>
      <c r="I36" s="16"/>
      <c r="J36" s="16"/>
      <c r="K36" s="16"/>
      <c r="L36" s="18"/>
    </row>
    <row r="37" spans="1:12">
      <c r="A37" s="37" t="s">
        <v>50</v>
      </c>
      <c r="B37" s="37"/>
      <c r="C37" s="45">
        <v>20335911</v>
      </c>
      <c r="D37" s="39">
        <v>18402729</v>
      </c>
      <c r="E37" s="40">
        <v>9196696</v>
      </c>
      <c r="F37" s="41"/>
      <c r="G37" s="43">
        <v>136385649.18000001</v>
      </c>
      <c r="H37" s="36"/>
      <c r="I37" s="19" t="s">
        <v>51</v>
      </c>
      <c r="J37" s="20"/>
      <c r="K37" s="16"/>
      <c r="L37" s="18"/>
    </row>
    <row r="38" spans="1:12">
      <c r="A38" s="37" t="s">
        <v>52</v>
      </c>
      <c r="B38" s="37"/>
      <c r="C38" s="46">
        <v>568019</v>
      </c>
      <c r="D38" s="46">
        <v>568019</v>
      </c>
      <c r="E38" s="40">
        <v>568019</v>
      </c>
      <c r="F38" s="41"/>
      <c r="G38" s="43">
        <v>5372613.3399999999</v>
      </c>
      <c r="H38" s="36"/>
      <c r="I38" s="20"/>
      <c r="J38" s="20"/>
      <c r="K38" s="16"/>
      <c r="L38" s="18"/>
    </row>
    <row r="39" spans="1:12">
      <c r="A39" s="37" t="s">
        <v>53</v>
      </c>
      <c r="B39" s="37"/>
      <c r="C39" s="46"/>
      <c r="D39" s="46"/>
      <c r="E39" s="40"/>
      <c r="F39" s="41"/>
      <c r="G39" s="47">
        <v>12919155.75</v>
      </c>
      <c r="H39" s="36"/>
      <c r="I39" s="20"/>
      <c r="J39" s="20"/>
      <c r="K39" s="16"/>
      <c r="L39" s="18"/>
    </row>
    <row r="40" spans="1:12" ht="16.5">
      <c r="A40" s="16"/>
      <c r="B40" s="17" t="s">
        <v>54</v>
      </c>
      <c r="C40" s="48">
        <f>SUM(C28:C38)</f>
        <v>113513365</v>
      </c>
      <c r="D40" s="48">
        <f>SUM(D28:D38)</f>
        <v>107111192</v>
      </c>
      <c r="E40" s="48">
        <f>SUM(E28:E38)</f>
        <v>577534259</v>
      </c>
      <c r="F40" s="49">
        <f>SUM(F28:F38)</f>
        <v>0</v>
      </c>
      <c r="G40" s="25">
        <f>SUM(G28:G39)</f>
        <v>2381094467.29</v>
      </c>
      <c r="H40" s="29"/>
      <c r="I40" s="16" t="s">
        <v>55</v>
      </c>
      <c r="J40" s="16"/>
      <c r="K40" s="16"/>
      <c r="L40" s="35">
        <v>627980133</v>
      </c>
    </row>
    <row r="41" spans="1:12">
      <c r="A41" s="19" t="s">
        <v>56</v>
      </c>
      <c r="B41" s="50"/>
      <c r="C41" s="50"/>
      <c r="D41" s="50"/>
      <c r="E41" s="16"/>
      <c r="F41" s="16"/>
      <c r="G41" s="18"/>
      <c r="H41" s="22"/>
      <c r="I41" s="16" t="s">
        <v>57</v>
      </c>
      <c r="J41" s="16"/>
      <c r="K41" s="16"/>
      <c r="L41" s="23">
        <v>1704784864.21</v>
      </c>
    </row>
    <row r="42" spans="1:12">
      <c r="A42" s="16" t="s">
        <v>58</v>
      </c>
      <c r="B42" s="16"/>
      <c r="C42" s="16"/>
      <c r="D42" s="16"/>
      <c r="E42" s="16"/>
      <c r="F42" s="16"/>
      <c r="G42" s="22">
        <v>53832</v>
      </c>
      <c r="H42" s="22"/>
      <c r="I42" s="16" t="s">
        <v>59</v>
      </c>
      <c r="J42" s="16"/>
      <c r="K42" s="16"/>
      <c r="L42" s="24">
        <f>SUM([3]rdo!G61)</f>
        <v>98381760.5</v>
      </c>
    </row>
    <row r="43" spans="1:12">
      <c r="A43" s="16" t="s">
        <v>60</v>
      </c>
      <c r="B43" s="16"/>
      <c r="C43" s="16"/>
      <c r="D43" s="16"/>
      <c r="E43" s="16"/>
      <c r="F43" s="16"/>
      <c r="G43" s="22">
        <v>57707.16</v>
      </c>
      <c r="H43" s="22"/>
      <c r="I43" s="16"/>
      <c r="J43" s="16"/>
      <c r="K43" s="16"/>
      <c r="L43" s="18"/>
    </row>
    <row r="44" spans="1:12">
      <c r="A44" s="16" t="s">
        <v>61</v>
      </c>
      <c r="B44" s="16"/>
      <c r="C44" s="16"/>
      <c r="D44" s="16"/>
      <c r="E44" s="16"/>
      <c r="F44" s="16"/>
      <c r="G44" s="22">
        <v>315139.49</v>
      </c>
      <c r="H44" s="26"/>
      <c r="I44" s="16"/>
      <c r="J44" s="16"/>
      <c r="K44" s="16"/>
      <c r="L44" s="18"/>
    </row>
    <row r="45" spans="1:12" ht="16.5">
      <c r="A45" s="16"/>
      <c r="B45" s="16"/>
      <c r="C45" s="16"/>
      <c r="D45" s="16"/>
      <c r="E45" s="17"/>
      <c r="F45" s="16"/>
      <c r="G45" s="24"/>
      <c r="H45" s="25"/>
      <c r="I45" s="17" t="s">
        <v>62</v>
      </c>
      <c r="J45" s="17"/>
      <c r="K45" s="17"/>
      <c r="L45" s="25">
        <f>SUM(L40:L43)</f>
        <v>2431146757.71</v>
      </c>
    </row>
    <row r="46" spans="1:12" ht="16.5">
      <c r="A46" s="16"/>
      <c r="B46" s="17" t="s">
        <v>63</v>
      </c>
      <c r="C46" s="17"/>
      <c r="D46" s="17"/>
      <c r="E46" s="16"/>
      <c r="F46" s="51"/>
      <c r="G46" s="25">
        <f>SUM(G42:G45)</f>
        <v>426678.65</v>
      </c>
      <c r="H46" s="18"/>
      <c r="I46" s="17"/>
      <c r="J46" s="17"/>
      <c r="K46" s="17"/>
      <c r="L46" s="52"/>
    </row>
    <row r="47" spans="1:12" ht="16.5">
      <c r="A47" s="16"/>
      <c r="B47" s="16"/>
      <c r="C47" s="16"/>
      <c r="D47" s="16"/>
      <c r="E47" s="17"/>
      <c r="F47" s="16"/>
      <c r="G47" s="18"/>
      <c r="H47" s="25"/>
      <c r="I47" s="17"/>
      <c r="J47" s="17"/>
      <c r="K47" s="17"/>
      <c r="L47" s="52"/>
    </row>
    <row r="48" spans="1:12" ht="16.5">
      <c r="A48" s="16"/>
      <c r="B48" s="17" t="s">
        <v>64</v>
      </c>
      <c r="C48" s="17"/>
      <c r="D48" s="17"/>
      <c r="E48" s="16"/>
      <c r="F48" s="51"/>
      <c r="G48" s="25">
        <f>SUM(G46+G40+G25)+0.5</f>
        <v>2609015666.8099999</v>
      </c>
      <c r="H48" s="16"/>
      <c r="I48" s="17" t="s">
        <v>65</v>
      </c>
      <c r="J48" s="17"/>
      <c r="K48" s="17"/>
      <c r="L48" s="25">
        <f>SUM(L30+L45)</f>
        <v>2609015667.25</v>
      </c>
    </row>
    <row r="49" spans="1:12">
      <c r="A49" s="16"/>
      <c r="B49" s="16"/>
      <c r="C49" s="16"/>
      <c r="D49" s="16"/>
      <c r="E49" s="53"/>
      <c r="F49" s="16"/>
      <c r="G49" s="16"/>
      <c r="H49" s="53"/>
      <c r="I49" s="16"/>
      <c r="J49" s="16"/>
      <c r="K49" s="16"/>
      <c r="L49" s="16"/>
    </row>
    <row r="50" spans="1:12">
      <c r="A50" s="53"/>
      <c r="B50" s="53"/>
      <c r="C50" s="53"/>
      <c r="D50" s="53"/>
      <c r="F50" s="53"/>
      <c r="G50" s="53"/>
      <c r="I50" s="53"/>
      <c r="J50" s="53"/>
      <c r="K50" s="53"/>
      <c r="L50" s="53"/>
    </row>
    <row r="51" spans="1:12">
      <c r="A51" s="54"/>
    </row>
    <row r="52" spans="1:12">
      <c r="A52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 Abril</vt:lpstr>
      <vt:lpstr>Balance general mayo</vt:lpstr>
      <vt:lpstr>Balance general Junio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2011-07-11T18:31:43Z</dcterms:created>
  <dcterms:modified xsi:type="dcterms:W3CDTF">2011-08-09T18:04:19Z</dcterms:modified>
</cp:coreProperties>
</file>